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191" yWindow="65341" windowWidth="14595" windowHeight="11205" tabRatio="830" firstSheet="6" activeTab="12"/>
  </bookViews>
  <sheets>
    <sheet name="MA-II_21" sheetId="1" r:id="rId1"/>
    <sheet name="MA-III_21" sheetId="2" r:id="rId2"/>
    <sheet name="PI-I_22" sheetId="3" r:id="rId3"/>
    <sheet name="PI-II_22" sheetId="4" r:id="rId4"/>
    <sheet name="CE-I_23" sheetId="5" r:id="rId5"/>
    <sheet name="CE-II_23" sheetId="6" r:id="rId6"/>
    <sheet name="RN-I_24" sheetId="7" r:id="rId7"/>
    <sheet name="RN-II_24" sheetId="8" r:id="rId8"/>
    <sheet name="PB-I_25" sheetId="9" r:id="rId9"/>
    <sheet name="PE-I_26" sheetId="10" r:id="rId10"/>
    <sheet name="PE-II_26" sheetId="11" r:id="rId11"/>
    <sheet name="AL_27" sheetId="12" r:id="rId12"/>
    <sheet name="SE_28" sheetId="13" r:id="rId13"/>
    <sheet name="BA-I_29" sheetId="14" r:id="rId14"/>
    <sheet name="BA-II_29" sheetId="15" r:id="rId15"/>
    <sheet name="MG_31" sheetId="16" r:id="rId16"/>
    <sheet name="Totalizador" sheetId="17" r:id="rId17"/>
    <sheet name="Estados" sheetId="18" r:id="rId18"/>
    <sheet name="União" sheetId="19" r:id="rId19"/>
  </sheets>
  <definedNames/>
  <calcPr fullCalcOnLoad="1"/>
</workbook>
</file>

<file path=xl/sharedStrings.xml><?xml version="1.0" encoding="utf-8"?>
<sst xmlns="http://schemas.openxmlformats.org/spreadsheetml/2006/main" count="3568" uniqueCount="1201">
  <si>
    <t>COD UF DE INSCRICAO (IBGE)</t>
  </si>
  <si>
    <t>UF DE INSCRIÇÃO</t>
  </si>
  <si>
    <t>COD. MUNICÍPIO DE INSCRIÇÃO (IBGE)</t>
  </si>
  <si>
    <t>MUNICÍPIO DE INSCRIÇÃO</t>
  </si>
  <si>
    <t>APORTE MUNICIPAL</t>
  </si>
  <si>
    <t>PREVISTO</t>
  </si>
  <si>
    <t>REALIZADO</t>
  </si>
  <si>
    <t>PARCELAS</t>
  </si>
  <si>
    <t>DATA</t>
  </si>
  <si>
    <t>SAFRA</t>
  </si>
  <si>
    <t>Águas Vermelhas</t>
  </si>
  <si>
    <t>Araçuaí</t>
  </si>
  <si>
    <t>Berizal</t>
  </si>
  <si>
    <t>Bocaiúva</t>
  </si>
  <si>
    <t>Botumirim</t>
  </si>
  <si>
    <t>Brasília de Minas</t>
  </si>
  <si>
    <t>Buritizeiro</t>
  </si>
  <si>
    <t>Cachoeira de Pajeú</t>
  </si>
  <si>
    <t>Campo Azul</t>
  </si>
  <si>
    <t>Capitão Enéas</t>
  </si>
  <si>
    <t>Caraí</t>
  </si>
  <si>
    <t>Catuti</t>
  </si>
  <si>
    <t>Comercinho</t>
  </si>
  <si>
    <t>Cônego Marinho</t>
  </si>
  <si>
    <t>Coração de Jesus</t>
  </si>
  <si>
    <t>Coronel Murta</t>
  </si>
  <si>
    <t>Cristália</t>
  </si>
  <si>
    <t>Curral de Dentro</t>
  </si>
  <si>
    <t>Divisa Alegre</t>
  </si>
  <si>
    <t>Divisópolis</t>
  </si>
  <si>
    <t>Engenheiro Navarro</t>
  </si>
  <si>
    <t>Espinosa</t>
  </si>
  <si>
    <t>Francisco Dumont</t>
  </si>
  <si>
    <t>Francisco Sá</t>
  </si>
  <si>
    <t>Fruta de Leite</t>
  </si>
  <si>
    <t>Glaucilândia</t>
  </si>
  <si>
    <t>Grão Mogol</t>
  </si>
  <si>
    <t>Guaraciama</t>
  </si>
  <si>
    <t>Ibiaí</t>
  </si>
  <si>
    <t>Ibiracatu</t>
  </si>
  <si>
    <t>Icaraí de Minas</t>
  </si>
  <si>
    <t>Indaiabira</t>
  </si>
  <si>
    <t>Itacambira</t>
  </si>
  <si>
    <t>Itacarambi</t>
  </si>
  <si>
    <t>Itamarandiba</t>
  </si>
  <si>
    <t>Jaíba</t>
  </si>
  <si>
    <t>Janaúba</t>
  </si>
  <si>
    <t>Japonvar</t>
  </si>
  <si>
    <t>Jequitaí</t>
  </si>
  <si>
    <t>José Gonçalves de Minas</t>
  </si>
  <si>
    <t>Josenópolis</t>
  </si>
  <si>
    <t>Juramento</t>
  </si>
  <si>
    <t>Juvenília</t>
  </si>
  <si>
    <t>Lagoa dos Patos</t>
  </si>
  <si>
    <t>Lassance</t>
  </si>
  <si>
    <t>Leme do Prado</t>
  </si>
  <si>
    <t>Luislândia</t>
  </si>
  <si>
    <t>Mamonas</t>
  </si>
  <si>
    <t>Manga</t>
  </si>
  <si>
    <t>Matias Cardoso</t>
  </si>
  <si>
    <t>Mato Verde</t>
  </si>
  <si>
    <t>Medina</t>
  </si>
  <si>
    <t>Mirabela</t>
  </si>
  <si>
    <t>Miravânia</t>
  </si>
  <si>
    <t>Montalvânia</t>
  </si>
  <si>
    <t>Montes Claros</t>
  </si>
  <si>
    <t>Montezuma</t>
  </si>
  <si>
    <t>Ninheira</t>
  </si>
  <si>
    <t>Nova Porteirinha</t>
  </si>
  <si>
    <t>Novo Cruzeiro</t>
  </si>
  <si>
    <t>Novorizonte</t>
  </si>
  <si>
    <t>Olhos-d'Água</t>
  </si>
  <si>
    <t>Padre Carvalho</t>
  </si>
  <si>
    <t>Pai Pedro</t>
  </si>
  <si>
    <t>Pedra Azul</t>
  </si>
  <si>
    <t>Pintópolis</t>
  </si>
  <si>
    <t>Porteirinha</t>
  </si>
  <si>
    <t>Poté</t>
  </si>
  <si>
    <t>Riacho dos Machados</t>
  </si>
  <si>
    <t>Salinas</t>
  </si>
  <si>
    <t>Santa Cruz de Salinas</t>
  </si>
  <si>
    <t>Santa Fé de Minas</t>
  </si>
  <si>
    <t>Santo Antônio do Retiro</t>
  </si>
  <si>
    <t>São Francisco</t>
  </si>
  <si>
    <t>São João da Lagoa</t>
  </si>
  <si>
    <t>São João do Pacuí</t>
  </si>
  <si>
    <t>São João do Paraíso</t>
  </si>
  <si>
    <t>São Romão</t>
  </si>
  <si>
    <t>Senador Modestino Gonçalves</t>
  </si>
  <si>
    <t>Serranópolis de Minas</t>
  </si>
  <si>
    <t>Taiobeiras</t>
  </si>
  <si>
    <t>Turmalina</t>
  </si>
  <si>
    <t>Vargem Grande do Rio Pardo</t>
  </si>
  <si>
    <t>Verdelândia</t>
  </si>
  <si>
    <t>Veredinha</t>
  </si>
  <si>
    <t>MG</t>
  </si>
  <si>
    <t>Total de Valores</t>
  </si>
  <si>
    <t>Total de Recebidos (%)</t>
  </si>
  <si>
    <t>AGRICULTORES</t>
  </si>
  <si>
    <t>% pagamento</t>
  </si>
  <si>
    <t>PI</t>
  </si>
  <si>
    <t>CE</t>
  </si>
  <si>
    <t>AL</t>
  </si>
  <si>
    <t>SE</t>
  </si>
  <si>
    <t>TOTAIS</t>
  </si>
  <si>
    <t>Data de atualização:</t>
  </si>
  <si>
    <t>Último movimento tratado:</t>
  </si>
  <si>
    <t>TOTAL GERAL</t>
  </si>
  <si>
    <t>PERCENTUAL ATINGIDO</t>
  </si>
  <si>
    <t>quantidade de títulos pagos - total</t>
  </si>
  <si>
    <t>BA</t>
  </si>
  <si>
    <t>MA</t>
  </si>
  <si>
    <t xml:space="preserve">Estado </t>
  </si>
  <si>
    <t>Aporte Previsto</t>
  </si>
  <si>
    <t>Aporte Realizado</t>
  </si>
  <si>
    <t>Total</t>
  </si>
  <si>
    <t>Data</t>
  </si>
  <si>
    <t>Minas Gerais</t>
  </si>
  <si>
    <t>Bahia I</t>
  </si>
  <si>
    <t>PE</t>
  </si>
  <si>
    <t>Pernambuco I</t>
  </si>
  <si>
    <t xml:space="preserve">PB </t>
  </si>
  <si>
    <t xml:space="preserve">Paraíba I </t>
  </si>
  <si>
    <t>RN</t>
  </si>
  <si>
    <t>Rio Grande do Norte I</t>
  </si>
  <si>
    <t>Pernambuco II</t>
  </si>
  <si>
    <t>Rio Grande do Norte II</t>
  </si>
  <si>
    <t>Bahia II</t>
  </si>
  <si>
    <t>Alagoas</t>
  </si>
  <si>
    <t>Sergipe</t>
  </si>
  <si>
    <t>Totais</t>
  </si>
  <si>
    <t xml:space="preserve">PERCENTUAL PAGO: </t>
  </si>
  <si>
    <t>Dia/mês</t>
  </si>
  <si>
    <t>TOTAL</t>
  </si>
  <si>
    <t>JANEIRO</t>
  </si>
  <si>
    <t>MARÇO</t>
  </si>
  <si>
    <t>FEVEREIRO</t>
  </si>
  <si>
    <t>ABRIL</t>
  </si>
  <si>
    <t>MAIO</t>
  </si>
  <si>
    <t>JUNHO</t>
  </si>
  <si>
    <t>COD UF DE INSCRIÇÃO (IBGE)</t>
  </si>
  <si>
    <t>JULHO</t>
  </si>
  <si>
    <t>AGOSTO</t>
  </si>
  <si>
    <t>SETEMBRO</t>
  </si>
  <si>
    <t>OUTUBRO</t>
  </si>
  <si>
    <t>NOVEMBRO</t>
  </si>
  <si>
    <t>DEZEMBRO</t>
  </si>
  <si>
    <t>Fundo Garantia-Safra - FGS</t>
  </si>
  <si>
    <t>Relatório Financeiro de Controle de Aportes  Municipal, Estadual e da União</t>
  </si>
  <si>
    <t>VALOR (R$)</t>
  </si>
  <si>
    <t>TOTAL PREVISTO (R$)</t>
  </si>
  <si>
    <t>Total (R$)</t>
  </si>
  <si>
    <t>Valor (R$)</t>
  </si>
  <si>
    <t xml:space="preserve">TOTAL PREVISTO (R$) Municípios </t>
  </si>
  <si>
    <t xml:space="preserve">TOTAL REALIZADO (R$) Municípios </t>
  </si>
  <si>
    <t>Valor  (R$)</t>
  </si>
  <si>
    <t>Valores em R$1.000</t>
  </si>
  <si>
    <t>Patis</t>
  </si>
  <si>
    <t>Várzea da Palma</t>
  </si>
  <si>
    <t>Diamantina</t>
  </si>
  <si>
    <t>Claro dos Poções</t>
  </si>
  <si>
    <t>Ponto Chique</t>
  </si>
  <si>
    <t>Total Geral</t>
  </si>
  <si>
    <t xml:space="preserve">DATA </t>
  </si>
  <si>
    <t>TOTAL DE PARCELAS</t>
  </si>
  <si>
    <t>TOTAL DE PARCELAS PAGAS</t>
  </si>
  <si>
    <t>Angelândia</t>
  </si>
  <si>
    <t>Aricanduva</t>
  </si>
  <si>
    <t>Joaíma</t>
  </si>
  <si>
    <t>Ladainha</t>
  </si>
  <si>
    <t>Lontra</t>
  </si>
  <si>
    <t>Monte Azul</t>
  </si>
  <si>
    <t>Santo Antônio do Jacinto</t>
  </si>
  <si>
    <t>Serro</t>
  </si>
  <si>
    <t>Varzelândia</t>
  </si>
  <si>
    <t>Virgem da Lapa</t>
  </si>
  <si>
    <t>Safristas Participantes</t>
  </si>
  <si>
    <t>Municípios Participantes</t>
  </si>
  <si>
    <t>Chapada do Norte</t>
  </si>
  <si>
    <t>Franciscópolis</t>
  </si>
  <si>
    <t>Jequitinhonha</t>
  </si>
  <si>
    <t>Malacacheta</t>
  </si>
  <si>
    <t>São João das Missões</t>
  </si>
  <si>
    <t>Setubinha</t>
  </si>
  <si>
    <t>FGS - APORTES UNIÃO - Safra 2016/2017</t>
  </si>
  <si>
    <t>FGS - APORTES ESTADUAIS - Safra 2016/2017</t>
  </si>
  <si>
    <t>FGS - APORTES MUNICIPAIS - Safra 2016/2017</t>
  </si>
  <si>
    <t>Abaíra</t>
  </si>
  <si>
    <t>América Dourada</t>
  </si>
  <si>
    <t>Anagé</t>
  </si>
  <si>
    <t>Andaraí</t>
  </si>
  <si>
    <t>Barra</t>
  </si>
  <si>
    <t>Barra da Estiva</t>
  </si>
  <si>
    <t>Barra do Mendes</t>
  </si>
  <si>
    <t>Barreiras</t>
  </si>
  <si>
    <t>Barro Alto</t>
  </si>
  <si>
    <t>Belo Campo</t>
  </si>
  <si>
    <t>Boa Vista do Tupim</t>
  </si>
  <si>
    <t>Bom Jesus da Lapa</t>
  </si>
  <si>
    <t>Bom Jesus da Serra</t>
  </si>
  <si>
    <t>Boninal</t>
  </si>
  <si>
    <t>Botuporã</t>
  </si>
  <si>
    <t>Brotas de Macaúbas</t>
  </si>
  <si>
    <t>Brumado</t>
  </si>
  <si>
    <t>Buritirama</t>
  </si>
  <si>
    <t>Caculé</t>
  </si>
  <si>
    <t>Caetanos</t>
  </si>
  <si>
    <t>Caetité</t>
  </si>
  <si>
    <t>Cafarnaum</t>
  </si>
  <si>
    <t>Campo Alegre de Lourdes</t>
  </si>
  <si>
    <t>Campo Formoso</t>
  </si>
  <si>
    <t>Candiba</t>
  </si>
  <si>
    <t>Cândido Sales</t>
  </si>
  <si>
    <t>Canudos</t>
  </si>
  <si>
    <t>Carinhanha</t>
  </si>
  <si>
    <t>Casa Nova</t>
  </si>
  <si>
    <t>Caturama</t>
  </si>
  <si>
    <t>Central</t>
  </si>
  <si>
    <t>Cocos</t>
  </si>
  <si>
    <t>Condeúba</t>
  </si>
  <si>
    <t>Cordeiros</t>
  </si>
  <si>
    <t>Coribe</t>
  </si>
  <si>
    <t>Curaçá</t>
  </si>
  <si>
    <t>Dom Basílio</t>
  </si>
  <si>
    <t>Encruzilhada</t>
  </si>
  <si>
    <t>Feira da Mata</t>
  </si>
  <si>
    <t>Formosa do Rio Preto</t>
  </si>
  <si>
    <t>Guajeru</t>
  </si>
  <si>
    <t>Guanambi</t>
  </si>
  <si>
    <t>Iaçu</t>
  </si>
  <si>
    <t>Ibiassucê</t>
  </si>
  <si>
    <t>Ibipeba</t>
  </si>
  <si>
    <t>Ibipitanga</t>
  </si>
  <si>
    <t>Ibiquera</t>
  </si>
  <si>
    <t>Ibitiara</t>
  </si>
  <si>
    <t>Ibititá</t>
  </si>
  <si>
    <t>Ibotirama</t>
  </si>
  <si>
    <t>Igaporã</t>
  </si>
  <si>
    <t>Ipupiara</t>
  </si>
  <si>
    <t>Iramaia</t>
  </si>
  <si>
    <t>Iraquara</t>
  </si>
  <si>
    <t>Irecê</t>
  </si>
  <si>
    <t>Itaberaba</t>
  </si>
  <si>
    <t>Itaeté</t>
  </si>
  <si>
    <t>Itaguaçu da Bahia</t>
  </si>
  <si>
    <t>Itiruçu</t>
  </si>
  <si>
    <t>Iuiú</t>
  </si>
  <si>
    <t>Jaborandi</t>
  </si>
  <si>
    <t>Jacaraci</t>
  </si>
  <si>
    <t>Jaguarari</t>
  </si>
  <si>
    <t>João Dourado</t>
  </si>
  <si>
    <t>Juazeiro</t>
  </si>
  <si>
    <t>Jussara</t>
  </si>
  <si>
    <t>Lagoa Real</t>
  </si>
  <si>
    <t>Lajedinho</t>
  </si>
  <si>
    <t>Lapão</t>
  </si>
  <si>
    <t>Lençóis</t>
  </si>
  <si>
    <t>Licínio de Almeida</t>
  </si>
  <si>
    <t>Livramento de Nossa Senhora</t>
  </si>
  <si>
    <t>Macajuba</t>
  </si>
  <si>
    <t>Macaúbas</t>
  </si>
  <si>
    <t>Macururé</t>
  </si>
  <si>
    <t>Maetinga</t>
  </si>
  <si>
    <t>Malhada</t>
  </si>
  <si>
    <t>Malhada de Pedras</t>
  </si>
  <si>
    <t>Manoel Vitorino</t>
  </si>
  <si>
    <t>Mansidão</t>
  </si>
  <si>
    <t>Maracás</t>
  </si>
  <si>
    <t>Marcionílio Souza</t>
  </si>
  <si>
    <t>Matina</t>
  </si>
  <si>
    <t>Mirangaba</t>
  </si>
  <si>
    <t>Mirante</t>
  </si>
  <si>
    <t>Morpará</t>
  </si>
  <si>
    <t>Morro do Chapéu</t>
  </si>
  <si>
    <t>Mortugaba</t>
  </si>
  <si>
    <t>Mulungu do Morro</t>
  </si>
  <si>
    <t>Muquém de São Francisco</t>
  </si>
  <si>
    <t>Nova Redenção</t>
  </si>
  <si>
    <t>Oliveira dos Brejinhos</t>
  </si>
  <si>
    <t>Palmas de Monte Alto</t>
  </si>
  <si>
    <t>Paramirim</t>
  </si>
  <si>
    <t>Paratinga</t>
  </si>
  <si>
    <t>Piatã</t>
  </si>
  <si>
    <t>Pilão Arcado</t>
  </si>
  <si>
    <t>Pindaí</t>
  </si>
  <si>
    <t>Piripá</t>
  </si>
  <si>
    <t>Planaltino</t>
  </si>
  <si>
    <t>Planalto</t>
  </si>
  <si>
    <t>Poções</t>
  </si>
  <si>
    <t>Presidente Dutra</t>
  </si>
  <si>
    <t>Presidente Jânio Quadros</t>
  </si>
  <si>
    <t>Remanso</t>
  </si>
  <si>
    <t>Riachão das Neves</t>
  </si>
  <si>
    <t>Riacho de Santana</t>
  </si>
  <si>
    <t>Rio do Antônio</t>
  </si>
  <si>
    <t>Rio do Pires</t>
  </si>
  <si>
    <t>Ruy Barbosa</t>
  </si>
  <si>
    <t>Santa Maria da Vitória</t>
  </si>
  <si>
    <t>São Félix do Coribe</t>
  </si>
  <si>
    <t>São Gabriel</t>
  </si>
  <si>
    <t>Seabra</t>
  </si>
  <si>
    <t>Sebastião Laranjeiras</t>
  </si>
  <si>
    <t>Serra do Ramalho</t>
  </si>
  <si>
    <t>Serra Dourada</t>
  </si>
  <si>
    <t>Sítio do Mato</t>
  </si>
  <si>
    <t>Sobradinho</t>
  </si>
  <si>
    <t>Souto Soares</t>
  </si>
  <si>
    <t>Tabocas do Brejo Velho</t>
  </si>
  <si>
    <t>Tanque Novo</t>
  </si>
  <si>
    <t>Tremedal</t>
  </si>
  <si>
    <t>Uauá</t>
  </si>
  <si>
    <t>Uibaí</t>
  </si>
  <si>
    <t>Umburanas</t>
  </si>
  <si>
    <t>Urandi</t>
  </si>
  <si>
    <t>Utinga</t>
  </si>
  <si>
    <t>Várzea Nova</t>
  </si>
  <si>
    <t>Vitória da Conquista</t>
  </si>
  <si>
    <t>Wagner</t>
  </si>
  <si>
    <t>Xique-Xique</t>
  </si>
  <si>
    <t>Canápolis</t>
  </si>
  <si>
    <t>Érico Cardoso</t>
  </si>
  <si>
    <t>Jussiape</t>
  </si>
  <si>
    <t>Lajedo do Tabocal</t>
  </si>
  <si>
    <t>Mucugê</t>
  </si>
  <si>
    <t>Acauã</t>
  </si>
  <si>
    <t>Alvorada do Gurguéia</t>
  </si>
  <si>
    <t>Anisio de Abreu</t>
  </si>
  <si>
    <t>Antonio Almeida</t>
  </si>
  <si>
    <t>Avelino Lopes</t>
  </si>
  <si>
    <t>Baixa Grande do Ribeiro</t>
  </si>
  <si>
    <t>Bela Vista do Piauí</t>
  </si>
  <si>
    <t>Betânia do Piauí</t>
  </si>
  <si>
    <t>Bom Jesus</t>
  </si>
  <si>
    <t>Bonfim do Piauí</t>
  </si>
  <si>
    <t>Brejo do Piauí</t>
  </si>
  <si>
    <t>Campinas do Piauí</t>
  </si>
  <si>
    <t>Capitão Gervásio Oliveira</t>
  </si>
  <si>
    <t>Colônia do Gurguéia</t>
  </si>
  <si>
    <t>Conceição do Canindé</t>
  </si>
  <si>
    <t>Coronel José Dias</t>
  </si>
  <si>
    <t>Corrente</t>
  </si>
  <si>
    <t>Currais</t>
  </si>
  <si>
    <t>Dirceu Arcoverde</t>
  </si>
  <si>
    <t>Dom Inocêncio</t>
  </si>
  <si>
    <t>Eliseu Martins</t>
  </si>
  <si>
    <t>Fartura do Piauí</t>
  </si>
  <si>
    <t>Isaias Coelho</t>
  </si>
  <si>
    <t>Jacobina do Piaui</t>
  </si>
  <si>
    <t>João Costa</t>
  </si>
  <si>
    <t>Jurema</t>
  </si>
  <si>
    <t>Lagoa do Barro do Piaui</t>
  </si>
  <si>
    <t>Manoel Emídio</t>
  </si>
  <si>
    <t>Nova Santa Rita</t>
  </si>
  <si>
    <t>Paes Landim</t>
  </si>
  <si>
    <t>Pajeú do Piaui</t>
  </si>
  <si>
    <t>Parnaguá</t>
  </si>
  <si>
    <t>Paulistana</t>
  </si>
  <si>
    <t>Pedro Laurentino</t>
  </si>
  <si>
    <t>Queimada Nova</t>
  </si>
  <si>
    <t>Rio Grande do Piaui</t>
  </si>
  <si>
    <t>São Braz do Piaui</t>
  </si>
  <si>
    <t>São Francisco de Assis do Piauí</t>
  </si>
  <si>
    <t>São João do Piauí</t>
  </si>
  <si>
    <t>São Lourenço do Piaui</t>
  </si>
  <si>
    <t>São Miguel do Fidalgo</t>
  </si>
  <si>
    <t>São Raimundo Nonato</t>
  </si>
  <si>
    <t>Sebastião Leal</t>
  </si>
  <si>
    <t>Simplício Mendes</t>
  </si>
  <si>
    <t>Socorro do Piaui</t>
  </si>
  <si>
    <t>Tamboril do Piaui</t>
  </si>
  <si>
    <t>Várzea Branca</t>
  </si>
  <si>
    <t>Alto Alegre do Maranhão</t>
  </si>
  <si>
    <t>Brejo</t>
  </si>
  <si>
    <t>Codó</t>
  </si>
  <si>
    <t>Lima Campos</t>
  </si>
  <si>
    <t>Timbiras</t>
  </si>
  <si>
    <t>Timon</t>
  </si>
  <si>
    <t>Trizidela do Vale</t>
  </si>
  <si>
    <t>Agricolândia</t>
  </si>
  <si>
    <t>Água Branca</t>
  </si>
  <si>
    <t>Alagoinha do Piauí</t>
  </si>
  <si>
    <t>Alto Longá</t>
  </si>
  <si>
    <t>Altos</t>
  </si>
  <si>
    <t>Amarante</t>
  </si>
  <si>
    <t>Angical do Piauí</t>
  </si>
  <si>
    <t>Aroazes</t>
  </si>
  <si>
    <t>Aroeiras do Itaim</t>
  </si>
  <si>
    <t>Arraial</t>
  </si>
  <si>
    <t>Assunção do Piauí</t>
  </si>
  <si>
    <t>Barra D'Alcântara</t>
  </si>
  <si>
    <t>Barro Duro</t>
  </si>
  <si>
    <t>Batalha</t>
  </si>
  <si>
    <t>Belém do Piauí</t>
  </si>
  <si>
    <t>Beneditinos</t>
  </si>
  <si>
    <t>Bocaína</t>
  </si>
  <si>
    <t>Buriti dos Montes</t>
  </si>
  <si>
    <t>Cabeceiras do Piauí</t>
  </si>
  <si>
    <t>Cajazeiras do Piaui</t>
  </si>
  <si>
    <t>Caldeirão Grande do Piauí</t>
  </si>
  <si>
    <t>Campo Grande do Piauí</t>
  </si>
  <si>
    <t>Campo Maior</t>
  </si>
  <si>
    <t>Caraúbas do Piauí</t>
  </si>
  <si>
    <t>Caridade do Piauí</t>
  </si>
  <si>
    <t>Castelo do Piauí</t>
  </si>
  <si>
    <t>Caxingó</t>
  </si>
  <si>
    <t>Cocal</t>
  </si>
  <si>
    <t>Cocal dos Alves</t>
  </si>
  <si>
    <t>Colônia do Piauí</t>
  </si>
  <si>
    <t>Curral Novo do Piauí</t>
  </si>
  <si>
    <t>Demerval Lobão</t>
  </si>
  <si>
    <t>Dom Expedito Lopes</t>
  </si>
  <si>
    <t>Domingos Mourão</t>
  </si>
  <si>
    <t>Esperantina</t>
  </si>
  <si>
    <t>Floresta do Piauí</t>
  </si>
  <si>
    <t>Floriano</t>
  </si>
  <si>
    <t>Francinópolis</t>
  </si>
  <si>
    <t>Francisco Ayres</t>
  </si>
  <si>
    <t>Francisco Macedo</t>
  </si>
  <si>
    <t>Francisco Santos</t>
  </si>
  <si>
    <t>Fronteiras</t>
  </si>
  <si>
    <t>Geminiano</t>
  </si>
  <si>
    <t>Hugo Napoleão</t>
  </si>
  <si>
    <t>Inhuma</t>
  </si>
  <si>
    <t>Ipiranga do Piaui</t>
  </si>
  <si>
    <t>Itainópolis</t>
  </si>
  <si>
    <t>Jaicós</t>
  </si>
  <si>
    <t>Jardim do Mulato</t>
  </si>
  <si>
    <t>Jatobá do Piaui</t>
  </si>
  <si>
    <t>Joca Marques</t>
  </si>
  <si>
    <t>Juazeiro do Piaui</t>
  </si>
  <si>
    <t>Lagoa de São Francisco</t>
  </si>
  <si>
    <t>Lagoa do Piaui</t>
  </si>
  <si>
    <t>Lagoa do Sítio</t>
  </si>
  <si>
    <t>Lagoinha do Piauí</t>
  </si>
  <si>
    <t>Luis Correia</t>
  </si>
  <si>
    <t>Marcolândia</t>
  </si>
  <si>
    <t>Massapê do Piaui</t>
  </si>
  <si>
    <t>Miguel Alves</t>
  </si>
  <si>
    <t>Monsenhor Gil</t>
  </si>
  <si>
    <t>Monsenhor Hipólito</t>
  </si>
  <si>
    <t>Morro do Chapeu do Piauí</t>
  </si>
  <si>
    <t>Murici dos Portelas</t>
  </si>
  <si>
    <t>Nazaré do Piauí</t>
  </si>
  <si>
    <t>Nazária</t>
  </si>
  <si>
    <t>Nossa Senhora de Nazaré</t>
  </si>
  <si>
    <t>Nossa Senhora dos Remédios</t>
  </si>
  <si>
    <t>Novo Santo Antônio</t>
  </si>
  <si>
    <t>Oeiras</t>
  </si>
  <si>
    <t>Olho D'Agua do Piauí</t>
  </si>
  <si>
    <t>Padre Marcos</t>
  </si>
  <si>
    <t>Palmeirais</t>
  </si>
  <si>
    <t>Paquetá</t>
  </si>
  <si>
    <t>Patos do Piauí</t>
  </si>
  <si>
    <t>Pau D'Arco do Piauí</t>
  </si>
  <si>
    <t>Pedro II</t>
  </si>
  <si>
    <t>Picos</t>
  </si>
  <si>
    <t>Pimenteiras</t>
  </si>
  <si>
    <t>Pio IX</t>
  </si>
  <si>
    <t>Piracuruca</t>
  </si>
  <si>
    <t>Prata do Piaui</t>
  </si>
  <si>
    <t>Regeneração</t>
  </si>
  <si>
    <t>Santa Cruz dos Milagres</t>
  </si>
  <si>
    <t>Santa Rosa do Piaui</t>
  </si>
  <si>
    <t>Santana do Piauí</t>
  </si>
  <si>
    <t>Santo Antonio de Lisboa</t>
  </si>
  <si>
    <t>Santo Antonio dos Milagres</t>
  </si>
  <si>
    <t>Santo Inácio do Piaui</t>
  </si>
  <si>
    <t>São Félix do Piaui</t>
  </si>
  <si>
    <t>São Francisco do Piaui</t>
  </si>
  <si>
    <t>São Gonçalo do Piauí</t>
  </si>
  <si>
    <t>São João da Canabrava</t>
  </si>
  <si>
    <t>São João da Serra</t>
  </si>
  <si>
    <t>São João da Varjota</t>
  </si>
  <si>
    <t>São João do Arraial</t>
  </si>
  <si>
    <t>São José do Divino</t>
  </si>
  <si>
    <t>São José do Peixe</t>
  </si>
  <si>
    <t>São José do Piaui</t>
  </si>
  <si>
    <t>São Julião</t>
  </si>
  <si>
    <t>São Luis do Piauí</t>
  </si>
  <si>
    <t>São Miguel da Baixa Grande</t>
  </si>
  <si>
    <t>São Miguel do Tapuio</t>
  </si>
  <si>
    <t>São Pedro do Piauí</t>
  </si>
  <si>
    <t>Sigefredo Pacheco</t>
  </si>
  <si>
    <t>Simões</t>
  </si>
  <si>
    <t>Sussuapara</t>
  </si>
  <si>
    <t>Tanque do Piaui</t>
  </si>
  <si>
    <t>Teresina</t>
  </si>
  <si>
    <t xml:space="preserve">União </t>
  </si>
  <si>
    <t>Valença do Piauí</t>
  </si>
  <si>
    <t>Várzea Grande</t>
  </si>
  <si>
    <t>Vera Mendes</t>
  </si>
  <si>
    <t>Vila Nova do Piaui</t>
  </si>
  <si>
    <t>Wall Ferraz</t>
  </si>
  <si>
    <t>FGS - APORTES MUNICIPAIS - MARANHÃO II - Safra 2016/2017</t>
  </si>
  <si>
    <t>FGS - APORTES MUNICIPAIS - PIAUÍ I - Safra 2016/2017</t>
  </si>
  <si>
    <t>FGS - APORTES MUNICIPAIS - PIAUÍ II - Safra 2016/2017</t>
  </si>
  <si>
    <t>FGS - APORTES MUNICIPAIS - CEARÁ I - Safra 2016/2017</t>
  </si>
  <si>
    <t>FGS - APORTES MUNICIPAIS - CEARÁ II- Safra 2016/2017</t>
  </si>
  <si>
    <t>FGS - APORTES MUNICIPAIS - RIO GRANDE DO NORTE REGIÃO I - Safra 2016/2017</t>
  </si>
  <si>
    <t>FGS - APORTES MUNICIPAIS - RIO GRANDE DO NORTE REGIÃO II - Safra 2016/2017</t>
  </si>
  <si>
    <t>FGS - APORTES MUNICIPAIS - PARAÍBA REGIÃO I - Safra 2016/2017</t>
  </si>
  <si>
    <t>FGS - APORTES MUNICIPAIS - PERNAMBUCO REGIÃO I - Safra 2016/2017</t>
  </si>
  <si>
    <t>FGS - APORTES MUNICIPAIS - PERNAMBUCO REGIÃO II - Safra 2016/2017</t>
  </si>
  <si>
    <t>FGS - APORTES MUNICIPAIS - ALAGOAS - Safra 2016/2017</t>
  </si>
  <si>
    <t>FGS - APORTES MUNICIPAIS - SERGIPE - Safra 2016/2017</t>
  </si>
  <si>
    <t>FGS - APORTES MUNICIPAIS - BAHIA REGIÃO I - Safra 2016/2017</t>
  </si>
  <si>
    <t>FGS - APORTES MUNICIPAIS - BAHIA REGIÃO II - Safra 2016/2017</t>
  </si>
  <si>
    <t>FGS - APORTES MUNICIPAIS - MINAS GERAIS - Safra 2016/2017</t>
  </si>
  <si>
    <t>Abaiara</t>
  </si>
  <si>
    <t>Acopiara</t>
  </si>
  <si>
    <t>Aiuaba</t>
  </si>
  <si>
    <t>Alcântaras</t>
  </si>
  <si>
    <t>Altaneira</t>
  </si>
  <si>
    <t>Alto Santo</t>
  </si>
  <si>
    <t>Antonina do Norte</t>
  </si>
  <si>
    <t>Apuiarés</t>
  </si>
  <si>
    <t>Ararendá</t>
  </si>
  <si>
    <t>Araripe</t>
  </si>
  <si>
    <t>Arneiroz</t>
  </si>
  <si>
    <t>Assaré</t>
  </si>
  <si>
    <t>Aurora</t>
  </si>
  <si>
    <t>Baixio</t>
  </si>
  <si>
    <t>Barbalha</t>
  </si>
  <si>
    <t>Barro</t>
  </si>
  <si>
    <t>Bela Cruz</t>
  </si>
  <si>
    <t>Boa Viagem</t>
  </si>
  <si>
    <t>Brejo Santo</t>
  </si>
  <si>
    <t>Campos Sales</t>
  </si>
  <si>
    <t>Canindé</t>
  </si>
  <si>
    <t>Cariré</t>
  </si>
  <si>
    <t>Caririaçu</t>
  </si>
  <si>
    <t>Cariús</t>
  </si>
  <si>
    <t>Carnaubal</t>
  </si>
  <si>
    <t>Catarina</t>
  </si>
  <si>
    <t>Catunda</t>
  </si>
  <si>
    <t>Cedro</t>
  </si>
  <si>
    <t>Coreaú</t>
  </si>
  <si>
    <t>Crateús</t>
  </si>
  <si>
    <t>Crato</t>
  </si>
  <si>
    <t>Croatá</t>
  </si>
  <si>
    <t>Deputado Irapuan Pinheiro</t>
  </si>
  <si>
    <t>Ererê</t>
  </si>
  <si>
    <t>Farias Brito</t>
  </si>
  <si>
    <t>Forquilha</t>
  </si>
  <si>
    <t>Frecheirinha</t>
  </si>
  <si>
    <t>General Sampaio</t>
  </si>
  <si>
    <t>Graça</t>
  </si>
  <si>
    <t>Granjeiro</t>
  </si>
  <si>
    <t>Groaíras</t>
  </si>
  <si>
    <t>Guaraciaba do Norte</t>
  </si>
  <si>
    <t>Hidrolândia</t>
  </si>
  <si>
    <t>Ibiapina</t>
  </si>
  <si>
    <t>Icó</t>
  </si>
  <si>
    <t>Iguatu</t>
  </si>
  <si>
    <t>Independência</t>
  </si>
  <si>
    <t>Ipaporanga</t>
  </si>
  <si>
    <t>Ipaumirim</t>
  </si>
  <si>
    <t>Ipu</t>
  </si>
  <si>
    <t>Ipueiras</t>
  </si>
  <si>
    <t>Iracema</t>
  </si>
  <si>
    <t>Irauçuba</t>
  </si>
  <si>
    <t>Itapagé</t>
  </si>
  <si>
    <t>Itatira</t>
  </si>
  <si>
    <t>Jaguaribe</t>
  </si>
  <si>
    <t>Jardim</t>
  </si>
  <si>
    <t>Jati</t>
  </si>
  <si>
    <t>Juazeiro do Norte</t>
  </si>
  <si>
    <t>Jucás</t>
  </si>
  <si>
    <t>Lavras da Mangabeira</t>
  </si>
  <si>
    <t>Limoeiro do Norte</t>
  </si>
  <si>
    <t>Marco</t>
  </si>
  <si>
    <t>Martinópole</t>
  </si>
  <si>
    <t>Massapê</t>
  </si>
  <si>
    <t>Mauriti</t>
  </si>
  <si>
    <t>Meruoca</t>
  </si>
  <si>
    <t>Milagres</t>
  </si>
  <si>
    <t>Miraíma</t>
  </si>
  <si>
    <t>Missão Velha</t>
  </si>
  <si>
    <t>Mombaça</t>
  </si>
  <si>
    <t>Monsenhor Tabosa</t>
  </si>
  <si>
    <t>Moraújo</t>
  </si>
  <si>
    <t>Morrinhos</t>
  </si>
  <si>
    <t>Mucambo</t>
  </si>
  <si>
    <t>Nova Olinda</t>
  </si>
  <si>
    <t>Nova Russas</t>
  </si>
  <si>
    <t>Novo Oriente</t>
  </si>
  <si>
    <t>Orós</t>
  </si>
  <si>
    <t>Pacujá</t>
  </si>
  <si>
    <t>Parambu</t>
  </si>
  <si>
    <t>Paramoti</t>
  </si>
  <si>
    <t>Pedra Branca</t>
  </si>
  <si>
    <t>Penaforte</t>
  </si>
  <si>
    <t>Pereiro</t>
  </si>
  <si>
    <t>Piquet Carneiro</t>
  </si>
  <si>
    <t>Pires Ferreira</t>
  </si>
  <si>
    <t>Poranga</t>
  </si>
  <si>
    <t>Porteiras</t>
  </si>
  <si>
    <t>Potengi</t>
  </si>
  <si>
    <t>Potiretama</t>
  </si>
  <si>
    <t>Quiterianópolis</t>
  </si>
  <si>
    <t>Quixelô</t>
  </si>
  <si>
    <t>Quixeré</t>
  </si>
  <si>
    <t>Reriutaba</t>
  </si>
  <si>
    <t>Saboeiro</t>
  </si>
  <si>
    <t>Salitre</t>
  </si>
  <si>
    <t>Santa Quitéria</t>
  </si>
  <si>
    <t>Santana do Acaraú</t>
  </si>
  <si>
    <t>Santana do Cariri</t>
  </si>
  <si>
    <t>São Benedito</t>
  </si>
  <si>
    <t>São João do Jaguaribe</t>
  </si>
  <si>
    <t>Senador Sá</t>
  </si>
  <si>
    <t>Sobral</t>
  </si>
  <si>
    <t>Tabuleiro do Norte</t>
  </si>
  <si>
    <t>Tamboril</t>
  </si>
  <si>
    <t>Tarrafas</t>
  </si>
  <si>
    <t>Tauá</t>
  </si>
  <si>
    <t>Tejuçuoca</t>
  </si>
  <si>
    <t>Tianguá</t>
  </si>
  <si>
    <t>Ubajara</t>
  </si>
  <si>
    <t>Umari</t>
  </si>
  <si>
    <t>Uruburetama</t>
  </si>
  <si>
    <t>Uruoca</t>
  </si>
  <si>
    <t>Varjota</t>
  </si>
  <si>
    <t>Várzea Alegre</t>
  </si>
  <si>
    <t>Viçosa do Ceará</t>
  </si>
  <si>
    <t>Afogados da Ingazeira</t>
  </si>
  <si>
    <t>Afrânio</t>
  </si>
  <si>
    <t>Araripina</t>
  </si>
  <si>
    <t>Belém de São Francisco</t>
  </si>
  <si>
    <t>Betânia</t>
  </si>
  <si>
    <t>Bodocó</t>
  </si>
  <si>
    <t>Brejinho</t>
  </si>
  <si>
    <t>Cabrobó</t>
  </si>
  <si>
    <t>Calumbi</t>
  </si>
  <si>
    <t>Carnaíba</t>
  </si>
  <si>
    <t>Carnaubeira da Penha</t>
  </si>
  <si>
    <t>Custódia</t>
  </si>
  <si>
    <t>Dormentes</t>
  </si>
  <si>
    <t>Exu</t>
  </si>
  <si>
    <t>Flores</t>
  </si>
  <si>
    <t>Floresta</t>
  </si>
  <si>
    <t>Granito</t>
  </si>
  <si>
    <t>Ibimirim</t>
  </si>
  <si>
    <t>Iguaraci</t>
  </si>
  <si>
    <t>Ingazeira</t>
  </si>
  <si>
    <t>Ipubi</t>
  </si>
  <si>
    <t>Itacuruba</t>
  </si>
  <si>
    <t>Itapetim</t>
  </si>
  <si>
    <t>Jatobá</t>
  </si>
  <si>
    <t>Lagoa Grande</t>
  </si>
  <si>
    <t>Mirandiba</t>
  </si>
  <si>
    <t>Moreilândia</t>
  </si>
  <si>
    <t>Orocó</t>
  </si>
  <si>
    <t>Ouricuri</t>
  </si>
  <si>
    <t>Parnamirim</t>
  </si>
  <si>
    <t>Petrolândia</t>
  </si>
  <si>
    <t>Petrolina</t>
  </si>
  <si>
    <t>Quixaba</t>
  </si>
  <si>
    <t>Salgueiro</t>
  </si>
  <si>
    <t>Santa Cruz</t>
  </si>
  <si>
    <t>Santa Cruz da Baixa Verde</t>
  </si>
  <si>
    <t>Santa Filomena</t>
  </si>
  <si>
    <t>Santa Maria da Boa Vista</t>
  </si>
  <si>
    <t>Santa Terezinha</t>
  </si>
  <si>
    <t>São José do Belmonte</t>
  </si>
  <si>
    <t>São José do Egito</t>
  </si>
  <si>
    <t>Serra Talhada</t>
  </si>
  <si>
    <t>Serrita</t>
  </si>
  <si>
    <t>Sertânia</t>
  </si>
  <si>
    <t>Solidão</t>
  </si>
  <si>
    <t>Tabira</t>
  </si>
  <si>
    <t>Tacaratu</t>
  </si>
  <si>
    <t>Terra Nova</t>
  </si>
  <si>
    <t>Trindade</t>
  </si>
  <si>
    <t>Triunfo</t>
  </si>
  <si>
    <t>Tuparetama</t>
  </si>
  <si>
    <t>Verdejante</t>
  </si>
  <si>
    <t>Aguiar</t>
  </si>
  <si>
    <t>Amparo</t>
  </si>
  <si>
    <t>Aparecida</t>
  </si>
  <si>
    <t>Areia de Baraúnas</t>
  </si>
  <si>
    <t>Assunção</t>
  </si>
  <si>
    <t>Belém do Brejo do Cruz</t>
  </si>
  <si>
    <t>Bernardino Batista</t>
  </si>
  <si>
    <t>Boa Ventura</t>
  </si>
  <si>
    <t>Bom Sucesso</t>
  </si>
  <si>
    <t>Bonito de Santa Fé</t>
  </si>
  <si>
    <t>Brejo do Cruz</t>
  </si>
  <si>
    <t>Brejo dos Santos</t>
  </si>
  <si>
    <t>Cachoeira dos Índios</t>
  </si>
  <si>
    <t>Cacimbas</t>
  </si>
  <si>
    <t>Cajazeiras</t>
  </si>
  <si>
    <t>Cajazeirinhas</t>
  </si>
  <si>
    <t>Camalaú</t>
  </si>
  <si>
    <t>Caraúbas</t>
  </si>
  <si>
    <t>Carrapateira</t>
  </si>
  <si>
    <t>Catolé do Rocha</t>
  </si>
  <si>
    <t>Conceição</t>
  </si>
  <si>
    <t>Condado</t>
  </si>
  <si>
    <t>Congo</t>
  </si>
  <si>
    <t>Coremas</t>
  </si>
  <si>
    <t>Coxixola</t>
  </si>
  <si>
    <t>Curral Velho</t>
  </si>
  <si>
    <t>Desterro</t>
  </si>
  <si>
    <t>Diamante</t>
  </si>
  <si>
    <t>Emas</t>
  </si>
  <si>
    <t>Gurjão</t>
  </si>
  <si>
    <t>Ibiara</t>
  </si>
  <si>
    <t>Imaculada</t>
  </si>
  <si>
    <t>Itaporanga</t>
  </si>
  <si>
    <t>Jericó</t>
  </si>
  <si>
    <t>Junco do Seridó</t>
  </si>
  <si>
    <t>Juru</t>
  </si>
  <si>
    <t>Lastro</t>
  </si>
  <si>
    <t>Livramento</t>
  </si>
  <si>
    <t>Mãe d'Água</t>
  </si>
  <si>
    <t>Malta</t>
  </si>
  <si>
    <t>Manaíra</t>
  </si>
  <si>
    <t>Marizópolis</t>
  </si>
  <si>
    <t>Mato Grosso</t>
  </si>
  <si>
    <t>Maturéia</t>
  </si>
  <si>
    <t>Monte Horebe</t>
  </si>
  <si>
    <t>Monteiro</t>
  </si>
  <si>
    <t>Nazarezinho</t>
  </si>
  <si>
    <t>Olho d'Água</t>
  </si>
  <si>
    <t>Ouro Velho</t>
  </si>
  <si>
    <t>Parari</t>
  </si>
  <si>
    <t>Passagem</t>
  </si>
  <si>
    <t>Patos</t>
  </si>
  <si>
    <t>Paulista</t>
  </si>
  <si>
    <t>Piancó</t>
  </si>
  <si>
    <t>Poço Dantas</t>
  </si>
  <si>
    <t>Poço de José de Moura</t>
  </si>
  <si>
    <t>Pombal</t>
  </si>
  <si>
    <t>Prata</t>
  </si>
  <si>
    <t>Princesa Isabel</t>
  </si>
  <si>
    <t>Quixabá</t>
  </si>
  <si>
    <t>Riacho dos Cavalos</t>
  </si>
  <si>
    <t>Salgadinho</t>
  </si>
  <si>
    <t>Santa Helena</t>
  </si>
  <si>
    <t>Santa Inês</t>
  </si>
  <si>
    <t>Santa Luzia</t>
  </si>
  <si>
    <t>Santa Teresinha</t>
  </si>
  <si>
    <t>Santana de Mangueira</t>
  </si>
  <si>
    <t>Santana dos Garrotes</t>
  </si>
  <si>
    <t>Santarém</t>
  </si>
  <si>
    <t>Santo André</t>
  </si>
  <si>
    <t>São Bentinho</t>
  </si>
  <si>
    <t>São Bento</t>
  </si>
  <si>
    <t>São Domingos de Pombal</t>
  </si>
  <si>
    <t>São João do Cariri</t>
  </si>
  <si>
    <t>São João do Rio do Peixe</t>
  </si>
  <si>
    <t>São João do Tigre</t>
  </si>
  <si>
    <t>São José da Lagoa Tapada</t>
  </si>
  <si>
    <t>São José de Caiana</t>
  </si>
  <si>
    <t>São José de Espinharas</t>
  </si>
  <si>
    <t>São José de Piranhas</t>
  </si>
  <si>
    <t>São José de Princesa</t>
  </si>
  <si>
    <t>São José do Bonfim</t>
  </si>
  <si>
    <t>São José do Brejo do Cruz</t>
  </si>
  <si>
    <t>São José do Sabugi</t>
  </si>
  <si>
    <t>São José dos Cordeiros</t>
  </si>
  <si>
    <t>São Mamede</t>
  </si>
  <si>
    <t>São Sebastião do Umbuzeiro</t>
  </si>
  <si>
    <t>Serra Branca</t>
  </si>
  <si>
    <t>Serra Grande</t>
  </si>
  <si>
    <t>Sousa</t>
  </si>
  <si>
    <t>Sumé</t>
  </si>
  <si>
    <t>Taperoá</t>
  </si>
  <si>
    <t>Tavares</t>
  </si>
  <si>
    <t>Teixeira</t>
  </si>
  <si>
    <t>Uiraúna</t>
  </si>
  <si>
    <t>Várzea</t>
  </si>
  <si>
    <t>Vieirópolis</t>
  </si>
  <si>
    <t>Vista Serrana</t>
  </si>
  <si>
    <t>Zabelê</t>
  </si>
  <si>
    <t>PB</t>
  </si>
  <si>
    <t>Itapecuru Mirim</t>
  </si>
  <si>
    <t>Acari</t>
  </si>
  <si>
    <t>Assu</t>
  </si>
  <si>
    <t>Água Nova</t>
  </si>
  <si>
    <t>Alexandria</t>
  </si>
  <si>
    <t>Almino Afonso</t>
  </si>
  <si>
    <t>Alto do Rodrigues</t>
  </si>
  <si>
    <t>Antônio Martins</t>
  </si>
  <si>
    <t>Apodi</t>
  </si>
  <si>
    <t>Areia Branca</t>
  </si>
  <si>
    <t>Augusto Severo</t>
  </si>
  <si>
    <t>Baraúna</t>
  </si>
  <si>
    <t>Bodó</t>
  </si>
  <si>
    <t>Caicó</t>
  </si>
  <si>
    <t>Carnaúba dos Dantas</t>
  </si>
  <si>
    <t>Carnaubais</t>
  </si>
  <si>
    <t>Cerro Corá</t>
  </si>
  <si>
    <t>Coronel João Pessoa</t>
  </si>
  <si>
    <t>Currais Novos</t>
  </si>
  <si>
    <t>Doutor Severiano</t>
  </si>
  <si>
    <t>Encanto</t>
  </si>
  <si>
    <t>Equador</t>
  </si>
  <si>
    <t>Felipe Guerra</t>
  </si>
  <si>
    <t>Florânia</t>
  </si>
  <si>
    <t>Francisco Dantas</t>
  </si>
  <si>
    <t>Frutuoso Gomes</t>
  </si>
  <si>
    <t>Governador Dix-Sept Rosado</t>
  </si>
  <si>
    <t>Grossos</t>
  </si>
  <si>
    <t>Ipanguaçu</t>
  </si>
  <si>
    <t>Ipueira</t>
  </si>
  <si>
    <t>Itajá</t>
  </si>
  <si>
    <t>Itaú</t>
  </si>
  <si>
    <t>Janduís</t>
  </si>
  <si>
    <t>Jardim de Piranhas</t>
  </si>
  <si>
    <t>Jardim do Seridó</t>
  </si>
  <si>
    <t>João Dias</t>
  </si>
  <si>
    <t>José da Penha</t>
  </si>
  <si>
    <t>Jucurutu</t>
  </si>
  <si>
    <t>Lagoa Nova</t>
  </si>
  <si>
    <t>Lucrécia</t>
  </si>
  <si>
    <t>Luís Gomes</t>
  </si>
  <si>
    <t>Major Sales</t>
  </si>
  <si>
    <t>Marcelino Vieira</t>
  </si>
  <si>
    <t>Martins</t>
  </si>
  <si>
    <t>Messias Targino</t>
  </si>
  <si>
    <t>Mossoró</t>
  </si>
  <si>
    <t>Olho-d'Água do Borges</t>
  </si>
  <si>
    <t>Ouro Branco</t>
  </si>
  <si>
    <t>Paraná</t>
  </si>
  <si>
    <t>Paraú</t>
  </si>
  <si>
    <t>Parelhas</t>
  </si>
  <si>
    <t>Patu</t>
  </si>
  <si>
    <t>Pau dos Ferros</t>
  </si>
  <si>
    <t>Pendências</t>
  </si>
  <si>
    <t>Pilões</t>
  </si>
  <si>
    <t>Portalegre</t>
  </si>
  <si>
    <t>Porto do Mangue</t>
  </si>
  <si>
    <t>Rafael Fernandes</t>
  </si>
  <si>
    <t>Rafael Godeiro</t>
  </si>
  <si>
    <t>Riacho da Cruz</t>
  </si>
  <si>
    <t>Rodolfo Fernandes</t>
  </si>
  <si>
    <t>Santana do Matos</t>
  </si>
  <si>
    <t>Santana do Seridó</t>
  </si>
  <si>
    <t>São Fernando</t>
  </si>
  <si>
    <t>São Francisco do Oeste</t>
  </si>
  <si>
    <t>São João do Sabugi</t>
  </si>
  <si>
    <t>São Miguel</t>
  </si>
  <si>
    <t>São Rafael</t>
  </si>
  <si>
    <t>São Vicente</t>
  </si>
  <si>
    <t>Serra do Mel</t>
  </si>
  <si>
    <t>Serra Negra do Norte</t>
  </si>
  <si>
    <t>Serrinha dos Pintos</t>
  </si>
  <si>
    <t>Severiano Melo</t>
  </si>
  <si>
    <t>Taboleiro Grande</t>
  </si>
  <si>
    <t>Tenente Ananias</t>
  </si>
  <si>
    <t>Tenente Laurentino Cruz</t>
  </si>
  <si>
    <t>Tibau</t>
  </si>
  <si>
    <t>Timbaúba dos Batistas</t>
  </si>
  <si>
    <t>Triunfo Potiguar</t>
  </si>
  <si>
    <t>Umarizal</t>
  </si>
  <si>
    <t>Upanema</t>
  </si>
  <si>
    <t>Venha-Ver</t>
  </si>
  <si>
    <t>Viçosa</t>
  </si>
  <si>
    <t>Acarapé</t>
  </si>
  <si>
    <t>Acaraú</t>
  </si>
  <si>
    <t>Amontada</t>
  </si>
  <si>
    <t>Aquiraz</t>
  </si>
  <si>
    <t>Aracati</t>
  </si>
  <si>
    <t>Aracoiaba</t>
  </si>
  <si>
    <t>Aratuba</t>
  </si>
  <si>
    <t>Banabuiú</t>
  </si>
  <si>
    <t>Barreira</t>
  </si>
  <si>
    <t>Barroquinha</t>
  </si>
  <si>
    <t>Baturité</t>
  </si>
  <si>
    <t>Beberibe</t>
  </si>
  <si>
    <t>Camocim</t>
  </si>
  <si>
    <t>Capistrano</t>
  </si>
  <si>
    <t>Caridade</t>
  </si>
  <si>
    <t>Cascavel</t>
  </si>
  <si>
    <t>Caucaia</t>
  </si>
  <si>
    <t>Chaval</t>
  </si>
  <si>
    <t>Choró</t>
  </si>
  <si>
    <t>Chorozinho</t>
  </si>
  <si>
    <t>Cruz</t>
  </si>
  <si>
    <t>Fortim</t>
  </si>
  <si>
    <t>Granja</t>
  </si>
  <si>
    <t>Guaiúba</t>
  </si>
  <si>
    <t>Horizonte</t>
  </si>
  <si>
    <t>Ibaretama</t>
  </si>
  <si>
    <t>Ibicuitinga</t>
  </si>
  <si>
    <t>Icapuí</t>
  </si>
  <si>
    <t>Itaiçaba</t>
  </si>
  <si>
    <t>Itaitinga</t>
  </si>
  <si>
    <t>Itapipoca</t>
  </si>
  <si>
    <t>Itapiúna</t>
  </si>
  <si>
    <t>Itarema</t>
  </si>
  <si>
    <t>Jaguaretama</t>
  </si>
  <si>
    <t>Jaguaribara</t>
  </si>
  <si>
    <t>Jaguaruana</t>
  </si>
  <si>
    <t>Madalena</t>
  </si>
  <si>
    <t>Maracanaú</t>
  </si>
  <si>
    <t>Maranguape</t>
  </si>
  <si>
    <t>Milhã</t>
  </si>
  <si>
    <t>Morada Nova</t>
  </si>
  <si>
    <t>Mulungu</t>
  </si>
  <si>
    <t>Ocara</t>
  </si>
  <si>
    <t>Pacajus</t>
  </si>
  <si>
    <t>Pacatuba</t>
  </si>
  <si>
    <t>Pacoti</t>
  </si>
  <si>
    <t>Palhano</t>
  </si>
  <si>
    <t>Palmácia</t>
  </si>
  <si>
    <t>Paracuru</t>
  </si>
  <si>
    <t>Paraipaba</t>
  </si>
  <si>
    <t>Pentecoste</t>
  </si>
  <si>
    <t>Pindoretama</t>
  </si>
  <si>
    <t>Quixadá</t>
  </si>
  <si>
    <t>Quixeramobim</t>
  </si>
  <si>
    <t>Redenção</t>
  </si>
  <si>
    <t>Russas</t>
  </si>
  <si>
    <t>São Gonçalo do Amarante</t>
  </si>
  <si>
    <t>São Luís do Curu</t>
  </si>
  <si>
    <t>Senador Pompeu</t>
  </si>
  <si>
    <t>Solonópole</t>
  </si>
  <si>
    <t>Trairi</t>
  </si>
  <si>
    <t>Tururu</t>
  </si>
  <si>
    <t>Umirim</t>
  </si>
  <si>
    <t>Agrestina</t>
  </si>
  <si>
    <t>Águas Belas</t>
  </si>
  <si>
    <t>Alagoinha</t>
  </si>
  <si>
    <t>Altinho</t>
  </si>
  <si>
    <t>Angelim</t>
  </si>
  <si>
    <t>Arcoverde</t>
  </si>
  <si>
    <t>Belo Jardim</t>
  </si>
  <si>
    <t>Bezerros</t>
  </si>
  <si>
    <t>Bom Conselho</t>
  </si>
  <si>
    <t>Brejo da Madre de Deus</t>
  </si>
  <si>
    <t>Buíque</t>
  </si>
  <si>
    <t>Cachoeirinha</t>
  </si>
  <si>
    <t>Caetés</t>
  </si>
  <si>
    <t>Canhotinho</t>
  </si>
  <si>
    <t>Capoeiras</t>
  </si>
  <si>
    <t>Caruaru</t>
  </si>
  <si>
    <t>Casinhas</t>
  </si>
  <si>
    <t>Garanhuns</t>
  </si>
  <si>
    <t>Gravatá</t>
  </si>
  <si>
    <t>Ibirajuba</t>
  </si>
  <si>
    <t>Itaíba</t>
  </si>
  <si>
    <t>Jataúba</t>
  </si>
  <si>
    <t>Jucati</t>
  </si>
  <si>
    <t>Jupi</t>
  </si>
  <si>
    <t>Lagoa do Ouro</t>
  </si>
  <si>
    <t>Lagoa dos Gatos</t>
  </si>
  <si>
    <t>Lajedo</t>
  </si>
  <si>
    <t>Orobó</t>
  </si>
  <si>
    <t>Paranatama</t>
  </si>
  <si>
    <t>Pedra</t>
  </si>
  <si>
    <t>Pesqueira</t>
  </si>
  <si>
    <t>Poção</t>
  </si>
  <si>
    <t>Riacho das Almas</t>
  </si>
  <si>
    <t>Sairé</t>
  </si>
  <si>
    <t>Saloá</t>
  </si>
  <si>
    <t>Santa Cruz do Capibaribe</t>
  </si>
  <si>
    <t>Santa Maria do Cambucá</t>
  </si>
  <si>
    <t>São Bento do Una</t>
  </si>
  <si>
    <t>São Caitano</t>
  </si>
  <si>
    <t>São João</t>
  </si>
  <si>
    <t>Surubim</t>
  </si>
  <si>
    <t>Tacaimbó</t>
  </si>
  <si>
    <t>Taquaritinga do Norte</t>
  </si>
  <si>
    <t>Terezinha</t>
  </si>
  <si>
    <t>Venturosa</t>
  </si>
  <si>
    <t>Afonso Bezerra</t>
  </si>
  <si>
    <t>Angicos</t>
  </si>
  <si>
    <t>Barcelona</t>
  </si>
  <si>
    <t>Bento Fernandes</t>
  </si>
  <si>
    <t>Caiçara do Norte</t>
  </si>
  <si>
    <t>Caiçara do Rio do Vento</t>
  </si>
  <si>
    <t>Campo Redondo</t>
  </si>
  <si>
    <t>Coronel Ezequiel</t>
  </si>
  <si>
    <t>Espírito Santo</t>
  </si>
  <si>
    <t>Fernando Pedroza</t>
  </si>
  <si>
    <t>Galinhos</t>
  </si>
  <si>
    <t>Goianinha</t>
  </si>
  <si>
    <t>Guamaré</t>
  </si>
  <si>
    <t>Ielmo Marinho</t>
  </si>
  <si>
    <t>Jaçanã</t>
  </si>
  <si>
    <t>Jandaíra</t>
  </si>
  <si>
    <t>Januário Cicco (Boa Saúde)</t>
  </si>
  <si>
    <t>Japi</t>
  </si>
  <si>
    <t>Jardim de Angicos</t>
  </si>
  <si>
    <t>João Câmara</t>
  </si>
  <si>
    <t>Jundiá</t>
  </si>
  <si>
    <t>Lagoa d'Anta</t>
  </si>
  <si>
    <t>Lagoa de Pedras</t>
  </si>
  <si>
    <t>Lagoa de Velhos</t>
  </si>
  <si>
    <t>Lagoa Salgada</t>
  </si>
  <si>
    <t>Lajes</t>
  </si>
  <si>
    <t>Lajes Pintadas</t>
  </si>
  <si>
    <t>Macaíba</t>
  </si>
  <si>
    <t>Macau</t>
  </si>
  <si>
    <t>Montanhas</t>
  </si>
  <si>
    <t>Monte Alegre</t>
  </si>
  <si>
    <t>Monte das Gameleiras</t>
  </si>
  <si>
    <t>Nova Cruz</t>
  </si>
  <si>
    <t>Parazinho</t>
  </si>
  <si>
    <t>Passa e Fica</t>
  </si>
  <si>
    <t>Pedra Grande</t>
  </si>
  <si>
    <t>Pedra Preta</t>
  </si>
  <si>
    <t>Pedro Avelino</t>
  </si>
  <si>
    <t>Pedro Velho</t>
  </si>
  <si>
    <t>Poço Branco</t>
  </si>
  <si>
    <t>Presidente Juscelino (Serra Caiada)</t>
  </si>
  <si>
    <t>Pureza</t>
  </si>
  <si>
    <t>Riachuelo</t>
  </si>
  <si>
    <t>Santa Maria</t>
  </si>
  <si>
    <t>Santo Antonio</t>
  </si>
  <si>
    <t>São Bento do Norte</t>
  </si>
  <si>
    <t>São Bento do Trairi</t>
  </si>
  <si>
    <t>São José do Campestre</t>
  </si>
  <si>
    <t>São Miguel do Gostoso</t>
  </si>
  <si>
    <t>São Paulo do Potengi</t>
  </si>
  <si>
    <t>São Pedro</t>
  </si>
  <si>
    <t>São Tomé</t>
  </si>
  <si>
    <t>Senador Elói de Souza</t>
  </si>
  <si>
    <t>Serra de São Bento</t>
  </si>
  <si>
    <t>Serrinha</t>
  </si>
  <si>
    <t>Sítio Novo</t>
  </si>
  <si>
    <t>Taipu</t>
  </si>
  <si>
    <t>Tangará</t>
  </si>
  <si>
    <t>Touros</t>
  </si>
  <si>
    <t>Varzea</t>
  </si>
  <si>
    <t>Vera Cruz</t>
  </si>
  <si>
    <t>Maranhão II</t>
  </si>
  <si>
    <t>Maranhão III</t>
  </si>
  <si>
    <t>AGRIC.</t>
  </si>
  <si>
    <t xml:space="preserve">AGRIC. </t>
  </si>
  <si>
    <t>Agric.</t>
  </si>
  <si>
    <t>Ceará I</t>
  </si>
  <si>
    <t>Ceará II</t>
  </si>
  <si>
    <t>Piaui II</t>
  </si>
  <si>
    <t>Piaui I</t>
  </si>
  <si>
    <t>Adustina</t>
  </si>
  <si>
    <t>Água Fria</t>
  </si>
  <si>
    <t>Andorinha</t>
  </si>
  <si>
    <t>Anguera</t>
  </si>
  <si>
    <t>Antas</t>
  </si>
  <si>
    <t>Antônio Cardoso</t>
  </si>
  <si>
    <t>Araci</t>
  </si>
  <si>
    <t>Baixa Grande</t>
  </si>
  <si>
    <t>Banzaê</t>
  </si>
  <si>
    <t>Barrocas</t>
  </si>
  <si>
    <t>Biritinga</t>
  </si>
  <si>
    <t>Brejões</t>
  </si>
  <si>
    <t>Cabaceiras do Paraguaçu</t>
  </si>
  <si>
    <t>Caém</t>
  </si>
  <si>
    <t>Caldeirão Grande</t>
  </si>
  <si>
    <t>Candeal</t>
  </si>
  <si>
    <t>Cansanção</t>
  </si>
  <si>
    <t>Capela do Alto Alegre</t>
  </si>
  <si>
    <t>Capim Grosso</t>
  </si>
  <si>
    <t>Castro Alves</t>
  </si>
  <si>
    <t>Cícero Dantas</t>
  </si>
  <si>
    <t>Cipó</t>
  </si>
  <si>
    <t>Conceição do Coité</t>
  </si>
  <si>
    <t>Coração de Maria</t>
  </si>
  <si>
    <t>Coronel João Sá</t>
  </si>
  <si>
    <t>Euclides da Cunha</t>
  </si>
  <si>
    <t>Fátima</t>
  </si>
  <si>
    <t>Feira de Santana</t>
  </si>
  <si>
    <t>Filadélfia</t>
  </si>
  <si>
    <t>Gavião</t>
  </si>
  <si>
    <t>Glória</t>
  </si>
  <si>
    <t>Heliópolis</t>
  </si>
  <si>
    <t>Ichu</t>
  </si>
  <si>
    <t>Ipicaetá</t>
  </si>
  <si>
    <t>Ipirá</t>
  </si>
  <si>
    <t>Irará</t>
  </si>
  <si>
    <t>Itapicuru</t>
  </si>
  <si>
    <t>Itaquara</t>
  </si>
  <si>
    <t>Itatim</t>
  </si>
  <si>
    <t>Itiúba</t>
  </si>
  <si>
    <t>Jacobina</t>
  </si>
  <si>
    <t>Jequié</t>
  </si>
  <si>
    <t>Jeremoabo</t>
  </si>
  <si>
    <t>Lamarão</t>
  </si>
  <si>
    <t>Mairi</t>
  </si>
  <si>
    <t>Miguel Calmon</t>
  </si>
  <si>
    <t>Monte Santo</t>
  </si>
  <si>
    <t>Mundo Novo</t>
  </si>
  <si>
    <t>Nordestina</t>
  </si>
  <si>
    <t>Nova Fátima</t>
  </si>
  <si>
    <t>Nova Itarana</t>
  </si>
  <si>
    <t>Nova Soure</t>
  </si>
  <si>
    <t>Novo Triunfo</t>
  </si>
  <si>
    <t>Olindina</t>
  </si>
  <si>
    <t>Paripiranga</t>
  </si>
  <si>
    <t>Paulo Afonso</t>
  </si>
  <si>
    <t>Pé de Serra</t>
  </si>
  <si>
    <t>Pedro Alexandre</t>
  </si>
  <si>
    <t>Pindobaçu</t>
  </si>
  <si>
    <t>Pintadas</t>
  </si>
  <si>
    <t>Piritiba</t>
  </si>
  <si>
    <t>Ponto Novo</t>
  </si>
  <si>
    <t>Queimadas</t>
  </si>
  <si>
    <t>Quijingue</t>
  </si>
  <si>
    <t>Quixabeira</t>
  </si>
  <si>
    <t>Rafael Jambeiro</t>
  </si>
  <si>
    <t>Retirolândia</t>
  </si>
  <si>
    <t>Riachão do Jacuípe</t>
  </si>
  <si>
    <t>Ribeira do Amparo</t>
  </si>
  <si>
    <t>Ribeira do Pombal</t>
  </si>
  <si>
    <t>Santa Bárbara</t>
  </si>
  <si>
    <t>Santa Brígida</t>
  </si>
  <si>
    <t>Santaluz</t>
  </si>
  <si>
    <t>Santanópolis</t>
  </si>
  <si>
    <t>Santo Estevão</t>
  </si>
  <si>
    <t>São Domingos</t>
  </si>
  <si>
    <t>São José do Jacuípe</t>
  </si>
  <si>
    <t>Sátiro Dias</t>
  </si>
  <si>
    <t>Saúde</t>
  </si>
  <si>
    <t>Senhor do Bonfim</t>
  </si>
  <si>
    <t>Serra Preta</t>
  </si>
  <si>
    <t>Serrolândia</t>
  </si>
  <si>
    <t>Sítio do Quinto</t>
  </si>
  <si>
    <t>Tanquinho</t>
  </si>
  <si>
    <t>Tapiramutá</t>
  </si>
  <si>
    <t>Teofilândia</t>
  </si>
  <si>
    <t>Tucano</t>
  </si>
  <si>
    <t>Ubaíra</t>
  </si>
  <si>
    <t>Valente</t>
  </si>
  <si>
    <t>Várzea da Roça</t>
  </si>
  <si>
    <t>Várzea do Poço</t>
  </si>
  <si>
    <t>Belo Monte</t>
  </si>
  <si>
    <t>Cacimbinhas</t>
  </si>
  <si>
    <t>Canapi</t>
  </si>
  <si>
    <t>Carnerios</t>
  </si>
  <si>
    <t>Delmiro Gouveia</t>
  </si>
  <si>
    <t>Dois Riachos</t>
  </si>
  <si>
    <t>Girau do Ponciano</t>
  </si>
  <si>
    <t>Igaci</t>
  </si>
  <si>
    <t>Inhapi</t>
  </si>
  <si>
    <t>Jacaré dos Homens</t>
  </si>
  <si>
    <t>Jaramataia</t>
  </si>
  <si>
    <t>Major Isidoro</t>
  </si>
  <si>
    <t>Maravilha</t>
  </si>
  <si>
    <t>Mata Grande</t>
  </si>
  <si>
    <t>Olho D'Água das Flores</t>
  </si>
  <si>
    <t>Olho D'Água do Casado</t>
  </si>
  <si>
    <t>Olivença</t>
  </si>
  <si>
    <t>Palestina</t>
  </si>
  <si>
    <t>Palmeira dos Índios</t>
  </si>
  <si>
    <t>Pão de Açúcar</t>
  </si>
  <si>
    <t>Pariconha</t>
  </si>
  <si>
    <t>Piranhas</t>
  </si>
  <si>
    <t>Poço das Trincheiras</t>
  </si>
  <si>
    <t>Santana do Ipanema</t>
  </si>
  <si>
    <t>São José da Tapera</t>
  </si>
  <si>
    <t>Senador Rui Palmeira</t>
  </si>
  <si>
    <t>Al</t>
  </si>
  <si>
    <t>Aquidabã</t>
  </si>
  <si>
    <t>Campo do Brito</t>
  </si>
  <si>
    <t>Canindé de São Francisco</t>
  </si>
  <si>
    <t>Carira</t>
  </si>
  <si>
    <t>Feira Nova</t>
  </si>
  <si>
    <t>Frei Paulo</t>
  </si>
  <si>
    <t>Gararu</t>
  </si>
  <si>
    <t>Gracho Cardoso</t>
  </si>
  <si>
    <t>Itabi</t>
  </si>
  <si>
    <t>Lagarto</t>
  </si>
  <si>
    <t>Macambira</t>
  </si>
  <si>
    <t>Monte Alegre de Sergipe</t>
  </si>
  <si>
    <t>Nossa Senhora Aparecida</t>
  </si>
  <si>
    <t>Nossa Senhora da Glória</t>
  </si>
  <si>
    <t>Nossa Senhora das Dores</t>
  </si>
  <si>
    <t>Nossa Senhora de Lourdes</t>
  </si>
  <si>
    <t>Pedra Mole</t>
  </si>
  <si>
    <t>Pinhão</t>
  </si>
  <si>
    <t xml:space="preserve">Poço Redondo </t>
  </si>
  <si>
    <t>Poço Verde</t>
  </si>
  <si>
    <t>Porto da Folha</t>
  </si>
  <si>
    <t>Ribeirópolis</t>
  </si>
  <si>
    <t>São Miguel do Aleixo</t>
  </si>
  <si>
    <t>Simão Dias</t>
  </si>
  <si>
    <t>Tobias Barreto</t>
  </si>
  <si>
    <t>CE 2</t>
  </si>
  <si>
    <t>CE 1</t>
  </si>
  <si>
    <t>BA 2</t>
  </si>
  <si>
    <t>BA 1</t>
  </si>
  <si>
    <t>MA 2</t>
  </si>
  <si>
    <t>MA 3</t>
  </si>
  <si>
    <t>PB 1</t>
  </si>
  <si>
    <t>PE 1</t>
  </si>
  <si>
    <t>PE 2</t>
  </si>
  <si>
    <t>PI 1</t>
  </si>
  <si>
    <t>PI 2</t>
  </si>
  <si>
    <t>RN 1</t>
  </si>
  <si>
    <t>RN 2</t>
  </si>
  <si>
    <t>Fonte: CAIXA/CEFUS</t>
  </si>
  <si>
    <t>02/06/20147</t>
  </si>
  <si>
    <t>boleto com valor divergente</t>
  </si>
  <si>
    <t>município pagou uma parcela a mais</t>
  </si>
  <si>
    <t>APORTES MUNICIPAIS - Safra 2016/2017</t>
  </si>
  <si>
    <t>FGS - APORTE ESTADUAL - SERGIPE - Safra 2016/2017</t>
  </si>
  <si>
    <t>RELATÓRIO DE APORTES GS - RECEBIDO DA CAIXA - PAGOS ATE 13/09/17</t>
  </si>
</sst>
</file>

<file path=xl/styles.xml><?xml version="1.0" encoding="utf-8"?>
<styleSheet xmlns="http://schemas.openxmlformats.org/spreadsheetml/2006/main">
  <numFmts count="4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&quot;\ #,##0.00"/>
    <numFmt numFmtId="179" formatCode="&quot;R$ &quot;#,##0.00"/>
    <numFmt numFmtId="180" formatCode="&quot;R$ &quot;#,##0.00;[Red]&quot;R$ &quot;#,##0.00"/>
    <numFmt numFmtId="181" formatCode="#,##0;[Red]#,##0"/>
    <numFmt numFmtId="182" formatCode="[$-416]dddd\,\ d&quot; de &quot;mmmm&quot; de &quot;yyyy"/>
    <numFmt numFmtId="183" formatCode="mmm/yyyy"/>
    <numFmt numFmtId="184" formatCode="_([$R$ -416]* #,##0.00_);_([$R$ -416]* \(#,##0.00\);_([$R$ -416]* &quot;-&quot;??_);_(@_)"/>
    <numFmt numFmtId="185" formatCode="&quot;Sim&quot;;&quot;Sim&quot;;&quot;Não&quot;"/>
    <numFmt numFmtId="186" formatCode="&quot;Verdadeiro&quot;;&quot;Verdadeiro&quot;;&quot;Falso&quot;"/>
    <numFmt numFmtId="187" formatCode="&quot;Ativado&quot;;&quot;Ativado&quot;;&quot;Desativado&quot;"/>
    <numFmt numFmtId="188" formatCode="[$€-2]\ #,##0.00_);[Red]\([$€-2]\ #,##0.00\)"/>
    <numFmt numFmtId="189" formatCode="#,##0.00\ [$֏-42B]"/>
    <numFmt numFmtId="190" formatCode="d/m/yy;@"/>
    <numFmt numFmtId="191" formatCode="0.0000"/>
    <numFmt numFmtId="192" formatCode="&quot;R$&quot;\ #,##0"/>
    <numFmt numFmtId="193" formatCode="0;[Red]0"/>
    <numFmt numFmtId="194" formatCode="\$#,##0.00_);\(\$#,##0.00\)"/>
    <numFmt numFmtId="195" formatCode="&quot;Ativar&quot;;&quot;Ativar&quot;;&quot;Desativar&quot;"/>
    <numFmt numFmtId="196" formatCode="0000"/>
    <numFmt numFmtId="197" formatCode="#,##0_ ;[Red]\-#,##0\ "/>
    <numFmt numFmtId="198" formatCode="0_ ;[Red]\-0\ "/>
    <numFmt numFmtId="199" formatCode="#,##0.00000000"/>
    <numFmt numFmtId="200" formatCode="&quot;R$&quot;#,##0.00"/>
    <numFmt numFmtId="201" formatCode="00000000"/>
    <numFmt numFmtId="202" formatCode="00\ \-\ 00"/>
    <numFmt numFmtId="203" formatCode="#,##0.00;[Red]#,##0.00"/>
  </numFmts>
  <fonts count="54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b/>
      <sz val="22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9"/>
      </left>
      <right style="thin">
        <color indexed="9"/>
      </right>
      <top style="medium"/>
      <bottom style="medium"/>
    </border>
    <border>
      <left style="thin">
        <color indexed="9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 style="medium"/>
      <top>
        <color indexed="63"/>
      </top>
      <bottom style="medium"/>
    </border>
    <border>
      <left style="medium"/>
      <right style="thin">
        <color indexed="9"/>
      </right>
      <top style="medium"/>
      <bottom style="medium"/>
    </border>
    <border>
      <left style="thin">
        <color indexed="9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1" fillId="29" borderId="1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4" fillId="21" borderId="5" applyNumberFormat="0" applyAlignment="0" applyProtection="0"/>
    <xf numFmtId="175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7" fontId="0" fillId="0" borderId="0" applyFont="0" applyFill="0" applyBorder="0" applyAlignment="0" applyProtection="0"/>
  </cellStyleXfs>
  <cellXfs count="100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78" fontId="0" fillId="0" borderId="0" xfId="0" applyNumberFormat="1" applyAlignment="1">
      <alignment/>
    </xf>
    <xf numFmtId="0" fontId="0" fillId="0" borderId="0" xfId="0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179" fontId="3" fillId="0" borderId="0" xfId="0" applyNumberFormat="1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0" xfId="52">
      <alignment/>
      <protection/>
    </xf>
    <xf numFmtId="0" fontId="1" fillId="0" borderId="0" xfId="52" applyAlignment="1">
      <alignment horizontal="center" vertical="center"/>
      <protection/>
    </xf>
    <xf numFmtId="178" fontId="1" fillId="0" borderId="0" xfId="52" applyNumberFormat="1" applyAlignment="1">
      <alignment/>
      <protection/>
    </xf>
    <xf numFmtId="180" fontId="1" fillId="0" borderId="0" xfId="52" applyNumberFormat="1">
      <alignment/>
      <protection/>
    </xf>
    <xf numFmtId="178" fontId="0" fillId="0" borderId="0" xfId="0" applyNumberFormat="1" applyAlignment="1">
      <alignment horizontal="center"/>
    </xf>
    <xf numFmtId="179" fontId="0" fillId="0" borderId="0" xfId="0" applyNumberFormat="1" applyAlignment="1">
      <alignment/>
    </xf>
    <xf numFmtId="179" fontId="1" fillId="0" borderId="0" xfId="52" applyNumberFormat="1">
      <alignment/>
      <protection/>
    </xf>
    <xf numFmtId="0" fontId="1" fillId="0" borderId="0" xfId="52" applyAlignment="1">
      <alignment horizontal="center"/>
      <protection/>
    </xf>
    <xf numFmtId="14" fontId="0" fillId="33" borderId="10" xfId="0" applyNumberFormat="1" applyFill="1" applyBorder="1" applyAlignment="1">
      <alignment/>
    </xf>
    <xf numFmtId="179" fontId="0" fillId="33" borderId="10" xfId="0" applyNumberFormat="1" applyFill="1" applyBorder="1" applyAlignment="1">
      <alignment horizontal="right"/>
    </xf>
    <xf numFmtId="179" fontId="1" fillId="0" borderId="0" xfId="52" applyNumberFormat="1" applyAlignment="1">
      <alignment horizontal="right"/>
      <protection/>
    </xf>
    <xf numFmtId="14" fontId="1" fillId="0" borderId="0" xfId="52" applyNumberFormat="1">
      <alignment/>
      <protection/>
    </xf>
    <xf numFmtId="14" fontId="0" fillId="0" borderId="0" xfId="0" applyNumberFormat="1" applyAlignment="1">
      <alignment/>
    </xf>
    <xf numFmtId="14" fontId="0" fillId="0" borderId="10" xfId="0" applyNumberFormat="1" applyFill="1" applyBorder="1" applyAlignment="1">
      <alignment/>
    </xf>
    <xf numFmtId="178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vertical="center"/>
    </xf>
    <xf numFmtId="178" fontId="0" fillId="0" borderId="10" xfId="0" applyNumberFormat="1" applyFill="1" applyBorder="1" applyAlignment="1">
      <alignment vertical="center"/>
    </xf>
    <xf numFmtId="14" fontId="0" fillId="0" borderId="10" xfId="0" applyNumberFormat="1" applyFill="1" applyBorder="1" applyAlignment="1">
      <alignment horizontal="center" vertical="center"/>
    </xf>
    <xf numFmtId="0" fontId="6" fillId="0" borderId="11" xfId="52" applyFont="1" applyBorder="1" applyAlignment="1">
      <alignment vertical="center"/>
      <protection/>
    </xf>
    <xf numFmtId="4" fontId="7" fillId="0" borderId="11" xfId="52" applyNumberFormat="1" applyFont="1" applyFill="1" applyBorder="1" applyAlignment="1">
      <alignment horizontal="center" vertical="center"/>
      <protection/>
    </xf>
    <xf numFmtId="0" fontId="10" fillId="0" borderId="0" xfId="0" applyFont="1" applyAlignment="1">
      <alignment/>
    </xf>
    <xf numFmtId="14" fontId="0" fillId="0" borderId="10" xfId="0" applyNumberFormat="1" applyFont="1" applyFill="1" applyBorder="1" applyAlignment="1">
      <alignment/>
    </xf>
    <xf numFmtId="179" fontId="0" fillId="0" borderId="10" xfId="0" applyNumberFormat="1" applyFill="1" applyBorder="1" applyAlignment="1">
      <alignment horizontal="right"/>
    </xf>
    <xf numFmtId="14" fontId="0" fillId="33" borderId="10" xfId="0" applyNumberFormat="1" applyFill="1" applyBorder="1" applyAlignment="1">
      <alignment vertical="center"/>
    </xf>
    <xf numFmtId="178" fontId="7" fillId="34" borderId="10" xfId="0" applyNumberFormat="1" applyFont="1" applyFill="1" applyBorder="1" applyAlignment="1">
      <alignment/>
    </xf>
    <xf numFmtId="178" fontId="7" fillId="34" borderId="12" xfId="0" applyNumberFormat="1" applyFont="1" applyFill="1" applyBorder="1" applyAlignment="1">
      <alignment/>
    </xf>
    <xf numFmtId="178" fontId="7" fillId="34" borderId="13" xfId="0" applyNumberFormat="1" applyFont="1" applyFill="1" applyBorder="1" applyAlignment="1">
      <alignment/>
    </xf>
    <xf numFmtId="178" fontId="7" fillId="34" borderId="14" xfId="0" applyNumberFormat="1" applyFont="1" applyFill="1" applyBorder="1" applyAlignment="1">
      <alignment/>
    </xf>
    <xf numFmtId="16" fontId="0" fillId="33" borderId="10" xfId="0" applyNumberFormat="1" applyFont="1" applyFill="1" applyBorder="1" applyAlignment="1">
      <alignment/>
    </xf>
    <xf numFmtId="178" fontId="0" fillId="33" borderId="10" xfId="0" applyNumberFormat="1" applyFont="1" applyFill="1" applyBorder="1" applyAlignment="1">
      <alignment/>
    </xf>
    <xf numFmtId="16" fontId="0" fillId="33" borderId="13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16" fontId="0" fillId="33" borderId="14" xfId="0" applyNumberFormat="1" applyFont="1" applyFill="1" applyBorder="1" applyAlignment="1">
      <alignment/>
    </xf>
    <xf numFmtId="16" fontId="0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178" fontId="0" fillId="33" borderId="15" xfId="0" applyNumberFormat="1" applyFont="1" applyFill="1" applyBorder="1" applyAlignment="1">
      <alignment/>
    </xf>
    <xf numFmtId="178" fontId="0" fillId="33" borderId="11" xfId="0" applyNumberFormat="1" applyFont="1" applyFill="1" applyBorder="1" applyAlignment="1">
      <alignment/>
    </xf>
    <xf numFmtId="14" fontId="0" fillId="35" borderId="10" xfId="0" applyNumberFormat="1" applyFill="1" applyBorder="1" applyAlignment="1">
      <alignment horizontal="center"/>
    </xf>
    <xf numFmtId="14" fontId="0" fillId="35" borderId="10" xfId="0" applyNumberFormat="1" applyFill="1" applyBorder="1" applyAlignment="1">
      <alignment/>
    </xf>
    <xf numFmtId="179" fontId="0" fillId="35" borderId="10" xfId="0" applyNumberFormat="1" applyFill="1" applyBorder="1" applyAlignment="1">
      <alignment horizontal="right"/>
    </xf>
    <xf numFmtId="14" fontId="0" fillId="35" borderId="10" xfId="0" applyNumberFormat="1" applyFill="1" applyBorder="1" applyAlignment="1">
      <alignment vertical="center"/>
    </xf>
    <xf numFmtId="179" fontId="0" fillId="35" borderId="10" xfId="0" applyNumberFormat="1" applyFill="1" applyBorder="1" applyAlignment="1">
      <alignment vertical="center"/>
    </xf>
    <xf numFmtId="179" fontId="7" fillId="0" borderId="11" xfId="52" applyNumberFormat="1" applyFont="1" applyFill="1" applyBorder="1" applyAlignment="1">
      <alignment horizontal="center" vertical="center"/>
      <protection/>
    </xf>
    <xf numFmtId="179" fontId="7" fillId="33" borderId="11" xfId="52" applyNumberFormat="1" applyFont="1" applyFill="1" applyBorder="1" applyAlignment="1">
      <alignment horizontal="center" vertical="center"/>
      <protection/>
    </xf>
    <xf numFmtId="0" fontId="6" fillId="33" borderId="11" xfId="52" applyFont="1" applyFill="1" applyBorder="1" applyAlignment="1">
      <alignment horizontal="center" vertical="center"/>
      <protection/>
    </xf>
    <xf numFmtId="14" fontId="7" fillId="33" borderId="11" xfId="52" applyNumberFormat="1" applyFont="1" applyFill="1" applyBorder="1" applyAlignment="1">
      <alignment horizontal="center" vertical="center"/>
      <protection/>
    </xf>
    <xf numFmtId="10" fontId="7" fillId="33" borderId="11" xfId="55" applyNumberFormat="1" applyFont="1" applyFill="1" applyBorder="1" applyAlignment="1">
      <alignment horizontal="right" vertical="center"/>
    </xf>
    <xf numFmtId="179" fontId="3" fillId="36" borderId="10" xfId="0" applyNumberFormat="1" applyFont="1" applyFill="1" applyBorder="1" applyAlignment="1">
      <alignment horizontal="center"/>
    </xf>
    <xf numFmtId="16" fontId="0" fillId="33" borderId="11" xfId="0" applyNumberFormat="1" applyFont="1" applyFill="1" applyBorder="1" applyAlignment="1">
      <alignment/>
    </xf>
    <xf numFmtId="0" fontId="6" fillId="36" borderId="16" xfId="0" applyFont="1" applyFill="1" applyBorder="1" applyAlignment="1">
      <alignment vertical="center" wrapText="1"/>
    </xf>
    <xf numFmtId="0" fontId="6" fillId="36" borderId="17" xfId="0" applyFont="1" applyFill="1" applyBorder="1" applyAlignment="1">
      <alignment horizontal="center" vertical="center" wrapText="1"/>
    </xf>
    <xf numFmtId="176" fontId="7" fillId="34" borderId="18" xfId="47" applyFont="1" applyFill="1" applyBorder="1" applyAlignment="1">
      <alignment horizontal="center"/>
    </xf>
    <xf numFmtId="178" fontId="7" fillId="34" borderId="18" xfId="0" applyNumberFormat="1" applyFont="1" applyFill="1" applyBorder="1" applyAlignment="1">
      <alignment/>
    </xf>
    <xf numFmtId="16" fontId="0" fillId="33" borderId="11" xfId="0" applyNumberFormat="1" applyFont="1" applyFill="1" applyBorder="1" applyAlignment="1">
      <alignment horizontal="center"/>
    </xf>
    <xf numFmtId="178" fontId="1" fillId="33" borderId="11" xfId="0" applyNumberFormat="1" applyFont="1" applyFill="1" applyBorder="1" applyAlignment="1">
      <alignment/>
    </xf>
    <xf numFmtId="178" fontId="1" fillId="33" borderId="10" xfId="0" applyNumberFormat="1" applyFont="1" applyFill="1" applyBorder="1" applyAlignment="1">
      <alignment/>
    </xf>
    <xf numFmtId="16" fontId="1" fillId="33" borderId="11" xfId="0" applyNumberFormat="1" applyFont="1" applyFill="1" applyBorder="1" applyAlignment="1">
      <alignment/>
    </xf>
    <xf numFmtId="16" fontId="1" fillId="33" borderId="13" xfId="0" applyNumberFormat="1" applyFont="1" applyFill="1" applyBorder="1" applyAlignment="1">
      <alignment/>
    </xf>
    <xf numFmtId="0" fontId="7" fillId="35" borderId="10" xfId="0" applyFont="1" applyFill="1" applyBorder="1" applyAlignment="1">
      <alignment/>
    </xf>
    <xf numFmtId="178" fontId="7" fillId="35" borderId="10" xfId="0" applyNumberFormat="1" applyFont="1" applyFill="1" applyBorder="1" applyAlignment="1">
      <alignment/>
    </xf>
    <xf numFmtId="0" fontId="11" fillId="37" borderId="0" xfId="0" applyFont="1" applyFill="1" applyAlignment="1" applyProtection="1">
      <alignment horizontal="left"/>
      <protection hidden="1"/>
    </xf>
    <xf numFmtId="0" fontId="12" fillId="37" borderId="0" xfId="0" applyFont="1" applyFill="1" applyAlignment="1" applyProtection="1">
      <alignment horizontal="left"/>
      <protection hidden="1"/>
    </xf>
    <xf numFmtId="179" fontId="5" fillId="33" borderId="10" xfId="0" applyNumberFormat="1" applyFont="1" applyFill="1" applyBorder="1" applyAlignment="1">
      <alignment horizontal="right" vertical="justify"/>
    </xf>
    <xf numFmtId="179" fontId="4" fillId="0" borderId="10" xfId="0" applyNumberFormat="1" applyFont="1" applyBorder="1" applyAlignment="1">
      <alignment horizontal="right"/>
    </xf>
    <xf numFmtId="179" fontId="5" fillId="33" borderId="10" xfId="0" applyNumberFormat="1" applyFont="1" applyFill="1" applyBorder="1" applyAlignment="1">
      <alignment horizontal="right" vertical="center"/>
    </xf>
    <xf numFmtId="179" fontId="3" fillId="36" borderId="10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178" fontId="0" fillId="0" borderId="10" xfId="0" applyNumberFormat="1" applyFill="1" applyBorder="1" applyAlignment="1">
      <alignment horizontal="right"/>
    </xf>
    <xf numFmtId="3" fontId="5" fillId="33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Border="1" applyAlignment="1">
      <alignment horizontal="right"/>
    </xf>
    <xf numFmtId="0" fontId="5" fillId="33" borderId="10" xfId="0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right"/>
    </xf>
    <xf numFmtId="0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5" fillId="33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3" fontId="3" fillId="36" borderId="10" xfId="0" applyNumberFormat="1" applyFont="1" applyFill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left"/>
    </xf>
    <xf numFmtId="10" fontId="4" fillId="0" borderId="10" xfId="0" applyNumberFormat="1" applyFont="1" applyBorder="1" applyAlignment="1">
      <alignment horizontal="right"/>
    </xf>
    <xf numFmtId="10" fontId="3" fillId="36" borderId="10" xfId="0" applyNumberFormat="1" applyFont="1" applyFill="1" applyBorder="1" applyAlignment="1">
      <alignment horizontal="right"/>
    </xf>
    <xf numFmtId="179" fontId="0" fillId="0" borderId="0" xfId="0" applyNumberFormat="1" applyAlignment="1">
      <alignment/>
    </xf>
    <xf numFmtId="179" fontId="0" fillId="0" borderId="0" xfId="0" applyNumberFormat="1" applyBorder="1" applyAlignment="1">
      <alignment/>
    </xf>
    <xf numFmtId="179" fontId="10" fillId="0" borderId="0" xfId="0" applyNumberFormat="1" applyFont="1" applyAlignment="1">
      <alignment/>
    </xf>
    <xf numFmtId="14" fontId="14" fillId="38" borderId="10" xfId="0" applyNumberFormat="1" applyFont="1" applyFill="1" applyBorder="1" applyAlignment="1">
      <alignment horizontal="center"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179" fontId="0" fillId="33" borderId="10" xfId="0" applyNumberFormat="1" applyFill="1" applyBorder="1" applyAlignment="1">
      <alignment vertical="center"/>
    </xf>
    <xf numFmtId="14" fontId="0" fillId="0" borderId="11" xfId="0" applyNumberFormat="1" applyFill="1" applyBorder="1" applyAlignment="1">
      <alignment/>
    </xf>
    <xf numFmtId="14" fontId="0" fillId="0" borderId="15" xfId="0" applyNumberFormat="1" applyFill="1" applyBorder="1" applyAlignment="1">
      <alignment/>
    </xf>
    <xf numFmtId="178" fontId="0" fillId="35" borderId="10" xfId="0" applyNumberFormat="1" applyFill="1" applyBorder="1" applyAlignment="1">
      <alignment/>
    </xf>
    <xf numFmtId="14" fontId="0" fillId="35" borderId="10" xfId="0" applyNumberFormat="1" applyFill="1" applyBorder="1" applyAlignment="1">
      <alignment horizontal="center" vertical="center"/>
    </xf>
    <xf numFmtId="178" fontId="0" fillId="0" borderId="11" xfId="0" applyNumberFormat="1" applyFill="1" applyBorder="1" applyAlignment="1">
      <alignment horizontal="right"/>
    </xf>
    <xf numFmtId="178" fontId="0" fillId="0" borderId="10" xfId="0" applyNumberFormat="1" applyFont="1" applyFill="1" applyBorder="1" applyAlignment="1">
      <alignment/>
    </xf>
    <xf numFmtId="178" fontId="0" fillId="35" borderId="10" xfId="0" applyNumberFormat="1" applyFill="1" applyBorder="1" applyAlignment="1">
      <alignment horizontal="right"/>
    </xf>
    <xf numFmtId="178" fontId="0" fillId="35" borderId="10" xfId="0" applyNumberFormat="1" applyFill="1" applyBorder="1" applyAlignment="1">
      <alignment vertical="center"/>
    </xf>
    <xf numFmtId="0" fontId="6" fillId="36" borderId="19" xfId="53" applyFont="1" applyFill="1" applyBorder="1" applyAlignment="1">
      <alignment horizontal="center" vertical="center"/>
      <protection/>
    </xf>
    <xf numFmtId="179" fontId="6" fillId="36" borderId="19" xfId="53" applyNumberFormat="1" applyFont="1" applyFill="1" applyBorder="1" applyAlignment="1">
      <alignment horizontal="center" vertical="center"/>
      <protection/>
    </xf>
    <xf numFmtId="178" fontId="0" fillId="35" borderId="10" xfId="0" applyNumberFormat="1" applyFill="1" applyBorder="1" applyAlignment="1">
      <alignment horizontal="center"/>
    </xf>
    <xf numFmtId="14" fontId="0" fillId="0" borderId="10" xfId="0" applyNumberFormat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10" xfId="0" applyNumberFormat="1" applyFill="1" applyBorder="1" applyAlignment="1">
      <alignment horizontal="center"/>
    </xf>
    <xf numFmtId="178" fontId="0" fillId="0" borderId="10" xfId="0" applyNumberFormat="1" applyFill="1" applyBorder="1" applyAlignment="1">
      <alignment horizontal="right" vertical="center"/>
    </xf>
    <xf numFmtId="0" fontId="1" fillId="36" borderId="20" xfId="0" applyFont="1" applyFill="1" applyBorder="1" applyAlignment="1">
      <alignment horizontal="center"/>
    </xf>
    <xf numFmtId="0" fontId="1" fillId="36" borderId="20" xfId="0" applyFont="1" applyFill="1" applyBorder="1" applyAlignment="1">
      <alignment/>
    </xf>
    <xf numFmtId="179" fontId="6" fillId="36" borderId="20" xfId="52" applyNumberFormat="1" applyFont="1" applyFill="1" applyBorder="1" applyAlignment="1">
      <alignment horizontal="center" vertical="center"/>
      <protection/>
    </xf>
    <xf numFmtId="3" fontId="6" fillId="36" borderId="20" xfId="52" applyNumberFormat="1" applyFont="1" applyFill="1" applyBorder="1" applyAlignment="1">
      <alignment horizontal="center" vertical="center"/>
      <protection/>
    </xf>
    <xf numFmtId="180" fontId="6" fillId="36" borderId="20" xfId="52" applyNumberFormat="1" applyFont="1" applyFill="1" applyBorder="1" applyAlignment="1">
      <alignment horizontal="center" vertical="center"/>
      <protection/>
    </xf>
    <xf numFmtId="181" fontId="6" fillId="36" borderId="20" xfId="52" applyNumberFormat="1" applyFont="1" applyFill="1" applyBorder="1" applyAlignment="1">
      <alignment horizontal="center" vertical="center"/>
      <protection/>
    </xf>
    <xf numFmtId="0" fontId="6" fillId="0" borderId="21" xfId="52" applyFont="1" applyBorder="1" applyAlignment="1">
      <alignment vertical="center"/>
      <protection/>
    </xf>
    <xf numFmtId="179" fontId="7" fillId="0" borderId="20" xfId="52" applyNumberFormat="1" applyFont="1" applyFill="1" applyBorder="1" applyAlignment="1">
      <alignment horizontal="center" vertical="center"/>
      <protection/>
    </xf>
    <xf numFmtId="4" fontId="7" fillId="0" borderId="20" xfId="52" applyNumberFormat="1" applyFont="1" applyFill="1" applyBorder="1" applyAlignment="1">
      <alignment horizontal="center" vertical="center"/>
      <protection/>
    </xf>
    <xf numFmtId="10" fontId="7" fillId="0" borderId="22" xfId="55" applyNumberFormat="1" applyFont="1" applyFill="1" applyBorder="1" applyAlignment="1">
      <alignment horizontal="center" vertical="center"/>
    </xf>
    <xf numFmtId="178" fontId="1" fillId="0" borderId="0" xfId="52" applyNumberFormat="1">
      <alignment/>
      <protection/>
    </xf>
    <xf numFmtId="178" fontId="0" fillId="0" borderId="10" xfId="0" applyNumberFormat="1" applyFill="1" applyBorder="1" applyAlignment="1">
      <alignment horizontal="center" vertical="center"/>
    </xf>
    <xf numFmtId="14" fontId="0" fillId="35" borderId="10" xfId="0" applyNumberFormat="1" applyFill="1" applyBorder="1" applyAlignment="1">
      <alignment horizontal="right"/>
    </xf>
    <xf numFmtId="14" fontId="0" fillId="33" borderId="10" xfId="0" applyNumberFormat="1" applyFill="1" applyBorder="1" applyAlignment="1">
      <alignment horizontal="right"/>
    </xf>
    <xf numFmtId="0" fontId="1" fillId="36" borderId="23" xfId="0" applyFont="1" applyFill="1" applyBorder="1" applyAlignment="1">
      <alignment horizontal="center"/>
    </xf>
    <xf numFmtId="0" fontId="6" fillId="36" borderId="24" xfId="0" applyFont="1" applyFill="1" applyBorder="1" applyAlignment="1">
      <alignment horizontal="center"/>
    </xf>
    <xf numFmtId="179" fontId="6" fillId="36" borderId="25" xfId="52" applyNumberFormat="1" applyFont="1" applyFill="1" applyBorder="1" applyAlignment="1">
      <alignment horizontal="center" vertical="center"/>
      <protection/>
    </xf>
    <xf numFmtId="3" fontId="6" fillId="36" borderId="25" xfId="52" applyNumberFormat="1" applyFont="1" applyFill="1" applyBorder="1" applyAlignment="1">
      <alignment horizontal="center" vertical="center"/>
      <protection/>
    </xf>
    <xf numFmtId="180" fontId="6" fillId="36" borderId="25" xfId="52" applyNumberFormat="1" applyFont="1" applyFill="1" applyBorder="1" applyAlignment="1">
      <alignment horizontal="center" vertical="center"/>
      <protection/>
    </xf>
    <xf numFmtId="180" fontId="6" fillId="36" borderId="26" xfId="52" applyNumberFormat="1" applyFont="1" applyFill="1" applyBorder="1" applyAlignment="1">
      <alignment horizontal="center" vertical="center"/>
      <protection/>
    </xf>
    <xf numFmtId="1" fontId="6" fillId="36" borderId="20" xfId="0" applyNumberFormat="1" applyFont="1" applyFill="1" applyBorder="1" applyAlignment="1">
      <alignment/>
    </xf>
    <xf numFmtId="178" fontId="6" fillId="36" borderId="20" xfId="0" applyNumberFormat="1" applyFont="1" applyFill="1" applyBorder="1" applyAlignment="1">
      <alignment/>
    </xf>
    <xf numFmtId="178" fontId="6" fillId="36" borderId="19" xfId="53" applyNumberFormat="1" applyFont="1" applyFill="1" applyBorder="1" applyAlignment="1">
      <alignment horizontal="center" vertical="center"/>
      <protection/>
    </xf>
    <xf numFmtId="0" fontId="1" fillId="36" borderId="24" xfId="0" applyFont="1" applyFill="1" applyBorder="1" applyAlignment="1">
      <alignment horizontal="center"/>
    </xf>
    <xf numFmtId="0" fontId="1" fillId="36" borderId="24" xfId="0" applyFont="1" applyFill="1" applyBorder="1" applyAlignment="1">
      <alignment/>
    </xf>
    <xf numFmtId="181" fontId="6" fillId="36" borderId="25" xfId="52" applyNumberFormat="1" applyFont="1" applyFill="1" applyBorder="1" applyAlignment="1">
      <alignment horizontal="center" vertical="center"/>
      <protection/>
    </xf>
    <xf numFmtId="178" fontId="0" fillId="35" borderId="10" xfId="0" applyNumberFormat="1" applyFill="1" applyBorder="1" applyAlignment="1">
      <alignment horizontal="right" vertical="center"/>
    </xf>
    <xf numFmtId="181" fontId="6" fillId="36" borderId="27" xfId="52" applyNumberFormat="1" applyFont="1" applyFill="1" applyBorder="1" applyAlignment="1">
      <alignment horizontal="center" vertical="center"/>
      <protection/>
    </xf>
    <xf numFmtId="178" fontId="6" fillId="36" borderId="28" xfId="52" applyNumberFormat="1" applyFont="1" applyFill="1" applyBorder="1" applyAlignment="1">
      <alignment horizontal="center" vertical="center"/>
      <protection/>
    </xf>
    <xf numFmtId="178" fontId="0" fillId="0" borderId="11" xfId="0" applyNumberFormat="1" applyFill="1" applyBorder="1" applyAlignment="1">
      <alignment/>
    </xf>
    <xf numFmtId="14" fontId="0" fillId="35" borderId="10" xfId="0" applyNumberFormat="1" applyFont="1" applyFill="1" applyBorder="1" applyAlignment="1">
      <alignment/>
    </xf>
    <xf numFmtId="178" fontId="0" fillId="33" borderId="10" xfId="0" applyNumberFormat="1" applyFill="1" applyBorder="1" applyAlignment="1">
      <alignment/>
    </xf>
    <xf numFmtId="10" fontId="7" fillId="0" borderId="11" xfId="55" applyNumberFormat="1" applyFont="1" applyFill="1" applyBorder="1" applyAlignment="1">
      <alignment horizontal="center" vertical="center"/>
    </xf>
    <xf numFmtId="178" fontId="6" fillId="36" borderId="25" xfId="52" applyNumberFormat="1" applyFont="1" applyFill="1" applyBorder="1" applyAlignment="1">
      <alignment horizontal="center" vertical="center"/>
      <protection/>
    </xf>
    <xf numFmtId="178" fontId="7" fillId="0" borderId="20" xfId="52" applyNumberFormat="1" applyFont="1" applyFill="1" applyBorder="1" applyAlignment="1">
      <alignment horizontal="center" vertical="center"/>
      <protection/>
    </xf>
    <xf numFmtId="178" fontId="1" fillId="0" borderId="0" xfId="52" applyNumberFormat="1" applyAlignment="1">
      <alignment horizontal="center" vertical="center"/>
      <protection/>
    </xf>
    <xf numFmtId="14" fontId="0" fillId="0" borderId="10" xfId="0" applyNumberFormat="1" applyFill="1" applyBorder="1" applyAlignment="1">
      <alignment horizontal="right"/>
    </xf>
    <xf numFmtId="178" fontId="0" fillId="33" borderId="10" xfId="0" applyNumberFormat="1" applyFill="1" applyBorder="1" applyAlignment="1">
      <alignment vertical="center"/>
    </xf>
    <xf numFmtId="178" fontId="0" fillId="33" borderId="10" xfId="0" applyNumberFormat="1" applyFill="1" applyBorder="1" applyAlignment="1">
      <alignment horizontal="right" vertical="center"/>
    </xf>
    <xf numFmtId="10" fontId="1" fillId="36" borderId="24" xfId="0" applyNumberFormat="1" applyFont="1" applyFill="1" applyBorder="1" applyAlignment="1">
      <alignment horizontal="center"/>
    </xf>
    <xf numFmtId="3" fontId="0" fillId="35" borderId="15" xfId="0" applyNumberFormat="1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180" fontId="6" fillId="36" borderId="27" xfId="52" applyNumberFormat="1" applyFont="1" applyFill="1" applyBorder="1" applyAlignment="1">
      <alignment horizontal="center" vertical="center"/>
      <protection/>
    </xf>
    <xf numFmtId="179" fontId="6" fillId="36" borderId="28" xfId="52" applyNumberFormat="1" applyFont="1" applyFill="1" applyBorder="1" applyAlignment="1">
      <alignment horizontal="center" vertical="center"/>
      <protection/>
    </xf>
    <xf numFmtId="14" fontId="0" fillId="33" borderId="10" xfId="0" applyNumberFormat="1" applyFill="1" applyBorder="1" applyAlignment="1">
      <alignment/>
    </xf>
    <xf numFmtId="14" fontId="0" fillId="33" borderId="10" xfId="0" applyNumberFormat="1" applyFill="1" applyBorder="1" applyAlignment="1">
      <alignment horizontal="right" vertical="center"/>
    </xf>
    <xf numFmtId="0" fontId="6" fillId="36" borderId="15" xfId="53" applyFont="1" applyFill="1" applyBorder="1" applyAlignment="1">
      <alignment horizontal="center" vertical="center"/>
      <protection/>
    </xf>
    <xf numFmtId="178" fontId="6" fillId="36" borderId="15" xfId="53" applyNumberFormat="1" applyFont="1" applyFill="1" applyBorder="1" applyAlignment="1">
      <alignment horizontal="center" vertical="center"/>
      <protection/>
    </xf>
    <xf numFmtId="178" fontId="0" fillId="0" borderId="10" xfId="0" applyNumberFormat="1" applyBorder="1" applyAlignment="1">
      <alignment vertical="center"/>
    </xf>
    <xf numFmtId="14" fontId="0" fillId="35" borderId="10" xfId="0" applyNumberFormat="1" applyFill="1" applyBorder="1" applyAlignment="1">
      <alignment/>
    </xf>
    <xf numFmtId="178" fontId="0" fillId="35" borderId="10" xfId="0" applyNumberFormat="1" applyFill="1" applyBorder="1" applyAlignment="1">
      <alignment/>
    </xf>
    <xf numFmtId="0" fontId="1" fillId="36" borderId="27" xfId="0" applyFont="1" applyFill="1" applyBorder="1" applyAlignment="1">
      <alignment/>
    </xf>
    <xf numFmtId="179" fontId="6" fillId="36" borderId="27" xfId="52" applyNumberFormat="1" applyFont="1" applyFill="1" applyBorder="1" applyAlignment="1">
      <alignment horizontal="center" vertical="center"/>
      <protection/>
    </xf>
    <xf numFmtId="3" fontId="6" fillId="36" borderId="27" xfId="52" applyNumberFormat="1" applyFont="1" applyFill="1" applyBorder="1" applyAlignment="1">
      <alignment horizontal="center" vertical="center"/>
      <protection/>
    </xf>
    <xf numFmtId="181" fontId="6" fillId="36" borderId="29" xfId="52" applyNumberFormat="1" applyFont="1" applyFill="1" applyBorder="1" applyAlignment="1">
      <alignment horizontal="center" vertical="center"/>
      <protection/>
    </xf>
    <xf numFmtId="178" fontId="6" fillId="36" borderId="29" xfId="52" applyNumberFormat="1" applyFont="1" applyFill="1" applyBorder="1" applyAlignment="1">
      <alignment horizontal="center" vertical="center"/>
      <protection/>
    </xf>
    <xf numFmtId="179" fontId="6" fillId="36" borderId="30" xfId="52" applyNumberFormat="1" applyFont="1" applyFill="1" applyBorder="1" applyAlignment="1">
      <alignment horizontal="center" vertical="center"/>
      <protection/>
    </xf>
    <xf numFmtId="178" fontId="0" fillId="33" borderId="10" xfId="0" applyNumberFormat="1" applyFill="1" applyBorder="1" applyAlignment="1">
      <alignment horizontal="right"/>
    </xf>
    <xf numFmtId="0" fontId="1" fillId="36" borderId="31" xfId="0" applyFont="1" applyFill="1" applyBorder="1" applyAlignment="1">
      <alignment horizontal="center"/>
    </xf>
    <xf numFmtId="14" fontId="0" fillId="0" borderId="10" xfId="53" applyNumberFormat="1" applyFont="1" applyFill="1" applyBorder="1" applyAlignment="1">
      <alignment horizontal="center" vertical="center"/>
      <protection/>
    </xf>
    <xf numFmtId="178" fontId="6" fillId="36" borderId="20" xfId="52" applyNumberFormat="1" applyFont="1" applyFill="1" applyBorder="1" applyAlignment="1">
      <alignment horizontal="center" vertical="center"/>
      <protection/>
    </xf>
    <xf numFmtId="178" fontId="7" fillId="0" borderId="11" xfId="52" applyNumberFormat="1" applyFont="1" applyFill="1" applyBorder="1" applyAlignment="1">
      <alignment horizontal="center" vertical="center"/>
      <protection/>
    </xf>
    <xf numFmtId="14" fontId="0" fillId="35" borderId="10" xfId="53" applyNumberFormat="1" applyFont="1" applyFill="1" applyBorder="1" applyAlignment="1">
      <alignment vertical="center"/>
      <protection/>
    </xf>
    <xf numFmtId="14" fontId="0" fillId="33" borderId="10" xfId="53" applyNumberFormat="1" applyFont="1" applyFill="1" applyBorder="1" applyAlignment="1">
      <alignment vertical="center"/>
      <protection/>
    </xf>
    <xf numFmtId="179" fontId="0" fillId="0" borderId="0" xfId="0" applyNumberFormat="1" applyFill="1" applyAlignment="1">
      <alignment/>
    </xf>
    <xf numFmtId="14" fontId="0" fillId="0" borderId="0" xfId="0" applyNumberFormat="1" applyFill="1" applyBorder="1" applyAlignment="1">
      <alignment vertical="center"/>
    </xf>
    <xf numFmtId="178" fontId="0" fillId="0" borderId="10" xfId="0" applyNumberFormat="1" applyFont="1" applyBorder="1" applyAlignment="1">
      <alignment/>
    </xf>
    <xf numFmtId="178" fontId="6" fillId="36" borderId="20" xfId="0" applyNumberFormat="1" applyFont="1" applyFill="1" applyBorder="1" applyAlignment="1">
      <alignment horizontal="right"/>
    </xf>
    <xf numFmtId="178" fontId="0" fillId="0" borderId="0" xfId="0" applyNumberFormat="1" applyAlignment="1">
      <alignment horizontal="right"/>
    </xf>
    <xf numFmtId="178" fontId="0" fillId="35" borderId="10" xfId="53" applyNumberFormat="1" applyFont="1" applyFill="1" applyBorder="1" applyAlignment="1">
      <alignment vertical="center"/>
      <protection/>
    </xf>
    <xf numFmtId="178" fontId="0" fillId="33" borderId="10" xfId="53" applyNumberFormat="1" applyFont="1" applyFill="1" applyBorder="1" applyAlignment="1">
      <alignment vertical="center"/>
      <protection/>
    </xf>
    <xf numFmtId="1" fontId="5" fillId="0" borderId="10" xfId="0" applyNumberFormat="1" applyFont="1" applyBorder="1" applyAlignment="1">
      <alignment horizontal="right"/>
    </xf>
    <xf numFmtId="14" fontId="0" fillId="0" borderId="10" xfId="0" applyNumberFormat="1" applyFill="1" applyBorder="1" applyAlignment="1">
      <alignment horizontal="right" vertical="center"/>
    </xf>
    <xf numFmtId="14" fontId="0" fillId="35" borderId="10" xfId="0" applyNumberFormat="1" applyFill="1" applyBorder="1" applyAlignment="1">
      <alignment horizontal="right" vertical="center"/>
    </xf>
    <xf numFmtId="0" fontId="3" fillId="36" borderId="32" xfId="52" applyFont="1" applyFill="1" applyBorder="1" applyAlignment="1">
      <alignment horizontal="center" vertical="center"/>
      <protection/>
    </xf>
    <xf numFmtId="0" fontId="6" fillId="36" borderId="33" xfId="52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1" fillId="0" borderId="0" xfId="52" applyFill="1">
      <alignment/>
      <protection/>
    </xf>
    <xf numFmtId="0" fontId="1" fillId="0" borderId="0" xfId="52" applyFill="1" applyAlignment="1">
      <alignment horizontal="center" vertical="center"/>
      <protection/>
    </xf>
    <xf numFmtId="178" fontId="1" fillId="0" borderId="0" xfId="52" applyNumberFormat="1" applyFill="1" applyAlignment="1">
      <alignment horizontal="center" vertical="center"/>
      <protection/>
    </xf>
    <xf numFmtId="179" fontId="1" fillId="0" borderId="0" xfId="52" applyNumberFormat="1" applyFill="1">
      <alignment/>
      <protection/>
    </xf>
    <xf numFmtId="180" fontId="1" fillId="0" borderId="0" xfId="52" applyNumberFormat="1" applyFill="1">
      <alignment/>
      <protection/>
    </xf>
    <xf numFmtId="14" fontId="0" fillId="0" borderId="10" xfId="0" applyNumberFormat="1" applyFont="1" applyFill="1" applyBorder="1" applyAlignment="1">
      <alignment vertical="center"/>
    </xf>
    <xf numFmtId="178" fontId="1" fillId="0" borderId="0" xfId="52" applyNumberFormat="1" applyFill="1">
      <alignment/>
      <protection/>
    </xf>
    <xf numFmtId="0" fontId="1" fillId="33" borderId="34" xfId="0" applyFont="1" applyFill="1" applyBorder="1" applyAlignment="1">
      <alignment/>
    </xf>
    <xf numFmtId="0" fontId="6" fillId="36" borderId="10" xfId="0" applyFont="1" applyFill="1" applyBorder="1" applyAlignment="1">
      <alignment horizontal="center"/>
    </xf>
    <xf numFmtId="178" fontId="6" fillId="36" borderId="10" xfId="0" applyNumberFormat="1" applyFont="1" applyFill="1" applyBorder="1" applyAlignment="1">
      <alignment horizontal="center"/>
    </xf>
    <xf numFmtId="0" fontId="6" fillId="33" borderId="34" xfId="0" applyFont="1" applyFill="1" applyBorder="1" applyAlignment="1">
      <alignment/>
    </xf>
    <xf numFmtId="0" fontId="0" fillId="36" borderId="21" xfId="0" applyFill="1" applyBorder="1" applyAlignment="1">
      <alignment horizontal="center"/>
    </xf>
    <xf numFmtId="179" fontId="6" fillId="36" borderId="22" xfId="52" applyNumberFormat="1" applyFont="1" applyFill="1" applyBorder="1" applyAlignment="1">
      <alignment horizontal="right" vertical="center"/>
      <protection/>
    </xf>
    <xf numFmtId="0" fontId="6" fillId="0" borderId="21" xfId="52" applyFont="1" applyBorder="1" applyAlignment="1">
      <alignment horizontal="center" vertical="center"/>
      <protection/>
    </xf>
    <xf numFmtId="10" fontId="7" fillId="0" borderId="22" xfId="55" applyNumberFormat="1" applyFont="1" applyFill="1" applyBorder="1" applyAlignment="1">
      <alignment horizontal="right" vertical="center"/>
    </xf>
    <xf numFmtId="179" fontId="0" fillId="35" borderId="10" xfId="0" applyNumberFormat="1" applyFont="1" applyFill="1" applyBorder="1" applyAlignment="1">
      <alignment vertical="center"/>
    </xf>
    <xf numFmtId="1" fontId="6" fillId="36" borderId="20" xfId="52" applyNumberFormat="1" applyFont="1" applyFill="1" applyBorder="1" applyAlignment="1">
      <alignment horizontal="center" vertical="center"/>
      <protection/>
    </xf>
    <xf numFmtId="1" fontId="6" fillId="36" borderId="25" xfId="52" applyNumberFormat="1" applyFont="1" applyFill="1" applyBorder="1" applyAlignment="1">
      <alignment horizontal="center" vertical="center"/>
      <protection/>
    </xf>
    <xf numFmtId="1" fontId="4" fillId="0" borderId="10" xfId="0" applyNumberFormat="1" applyFont="1" applyBorder="1" applyAlignment="1">
      <alignment horizontal="right"/>
    </xf>
    <xf numFmtId="1" fontId="6" fillId="36" borderId="27" xfId="52" applyNumberFormat="1" applyFont="1" applyFill="1" applyBorder="1" applyAlignment="1">
      <alignment horizontal="center" vertical="center"/>
      <protection/>
    </xf>
    <xf numFmtId="10" fontId="6" fillId="33" borderId="34" xfId="0" applyNumberFormat="1" applyFont="1" applyFill="1" applyBorder="1" applyAlignment="1">
      <alignment horizontal="center"/>
    </xf>
    <xf numFmtId="3" fontId="6" fillId="36" borderId="10" xfId="0" applyNumberFormat="1" applyFont="1" applyFill="1" applyBorder="1" applyAlignment="1">
      <alignment horizontal="center"/>
    </xf>
    <xf numFmtId="2" fontId="0" fillId="0" borderId="0" xfId="0" applyNumberFormat="1" applyAlignment="1">
      <alignment/>
    </xf>
    <xf numFmtId="179" fontId="7" fillId="0" borderId="11" xfId="0" applyNumberFormat="1" applyFont="1" applyBorder="1" applyAlignment="1">
      <alignment/>
    </xf>
    <xf numFmtId="0" fontId="6" fillId="0" borderId="31" xfId="52" applyFont="1" applyFill="1" applyBorder="1" applyAlignment="1">
      <alignment vertical="center"/>
      <protection/>
    </xf>
    <xf numFmtId="178" fontId="7" fillId="0" borderId="27" xfId="52" applyNumberFormat="1" applyFont="1" applyFill="1" applyBorder="1" applyAlignment="1">
      <alignment horizontal="center" vertical="center"/>
      <protection/>
    </xf>
    <xf numFmtId="4" fontId="7" fillId="0" borderId="27" xfId="52" applyNumberFormat="1" applyFont="1" applyFill="1" applyBorder="1" applyAlignment="1">
      <alignment horizontal="center" vertical="center"/>
      <protection/>
    </xf>
    <xf numFmtId="1" fontId="6" fillId="36" borderId="35" xfId="52" applyNumberFormat="1" applyFont="1" applyFill="1" applyBorder="1" applyAlignment="1">
      <alignment horizontal="center" vertical="center"/>
      <protection/>
    </xf>
    <xf numFmtId="1" fontId="6" fillId="36" borderId="36" xfId="52" applyNumberFormat="1" applyFont="1" applyFill="1" applyBorder="1" applyAlignment="1">
      <alignment horizontal="center" vertical="center"/>
      <protection/>
    </xf>
    <xf numFmtId="10" fontId="0" fillId="0" borderId="0" xfId="0" applyNumberFormat="1" applyAlignment="1">
      <alignment horizontal="center"/>
    </xf>
    <xf numFmtId="167" fontId="0" fillId="0" borderId="0" xfId="0" applyNumberFormat="1" applyAlignment="1">
      <alignment/>
    </xf>
    <xf numFmtId="0" fontId="1" fillId="36" borderId="37" xfId="0" applyFont="1" applyFill="1" applyBorder="1" applyAlignment="1">
      <alignment horizontal="center"/>
    </xf>
    <xf numFmtId="0" fontId="1" fillId="36" borderId="34" xfId="0" applyFont="1" applyFill="1" applyBorder="1" applyAlignment="1">
      <alignment horizontal="center"/>
    </xf>
    <xf numFmtId="179" fontId="6" fillId="36" borderId="36" xfId="52" applyNumberFormat="1" applyFont="1" applyFill="1" applyBorder="1" applyAlignment="1">
      <alignment horizontal="center" vertical="center"/>
      <protection/>
    </xf>
    <xf numFmtId="3" fontId="6" fillId="36" borderId="36" xfId="52" applyNumberFormat="1" applyFont="1" applyFill="1" applyBorder="1" applyAlignment="1">
      <alignment horizontal="center" vertical="center"/>
      <protection/>
    </xf>
    <xf numFmtId="180" fontId="6" fillId="36" borderId="36" xfId="52" applyNumberFormat="1" applyFont="1" applyFill="1" applyBorder="1" applyAlignment="1">
      <alignment horizontal="center" vertical="center"/>
      <protection/>
    </xf>
    <xf numFmtId="181" fontId="6" fillId="36" borderId="36" xfId="52" applyNumberFormat="1" applyFont="1" applyFill="1" applyBorder="1" applyAlignment="1">
      <alignment horizontal="center" vertical="center"/>
      <protection/>
    </xf>
    <xf numFmtId="0" fontId="7" fillId="0" borderId="38" xfId="0" applyNumberFormat="1" applyFont="1" applyBorder="1" applyAlignment="1">
      <alignment horizontal="center"/>
    </xf>
    <xf numFmtId="179" fontId="0" fillId="35" borderId="15" xfId="0" applyNumberFormat="1" applyFill="1" applyBorder="1" applyAlignment="1">
      <alignment horizontal="center" vertical="center"/>
    </xf>
    <xf numFmtId="14" fontId="0" fillId="0" borderId="10" xfId="0" applyNumberFormat="1" applyBorder="1" applyAlignment="1">
      <alignment vertical="center"/>
    </xf>
    <xf numFmtId="14" fontId="0" fillId="35" borderId="10" xfId="0" applyNumberFormat="1" applyFont="1" applyFill="1" applyBorder="1" applyAlignment="1">
      <alignment vertical="center"/>
    </xf>
    <xf numFmtId="0" fontId="6" fillId="36" borderId="27" xfId="0" applyFont="1" applyFill="1" applyBorder="1" applyAlignment="1">
      <alignment horizontal="center"/>
    </xf>
    <xf numFmtId="179" fontId="0" fillId="0" borderId="10" xfId="0" applyNumberFormat="1" applyFill="1" applyBorder="1" applyAlignment="1">
      <alignment vertical="center"/>
    </xf>
    <xf numFmtId="14" fontId="0" fillId="0" borderId="10" xfId="0" applyNumberForma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36" borderId="37" xfId="0" applyFont="1" applyFill="1" applyBorder="1" applyAlignment="1">
      <alignment horizontal="center"/>
    </xf>
    <xf numFmtId="0" fontId="1" fillId="36" borderId="34" xfId="0" applyFont="1" applyFill="1" applyBorder="1" applyAlignment="1">
      <alignment/>
    </xf>
    <xf numFmtId="1" fontId="6" fillId="36" borderId="36" xfId="52" applyNumberFormat="1" applyFont="1" applyFill="1" applyBorder="1" applyAlignment="1">
      <alignment horizontal="center" vertical="center"/>
      <protection/>
    </xf>
    <xf numFmtId="180" fontId="6" fillId="36" borderId="36" xfId="52" applyNumberFormat="1" applyFont="1" applyFill="1" applyBorder="1" applyAlignment="1">
      <alignment horizontal="center" vertical="center"/>
      <protection/>
    </xf>
    <xf numFmtId="181" fontId="6" fillId="36" borderId="36" xfId="52" applyNumberFormat="1" applyFont="1" applyFill="1" applyBorder="1" applyAlignment="1">
      <alignment horizontal="center" vertical="center"/>
      <protection/>
    </xf>
    <xf numFmtId="179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/>
    </xf>
    <xf numFmtId="178" fontId="6" fillId="36" borderId="39" xfId="52" applyNumberFormat="1" applyFont="1" applyFill="1" applyBorder="1" applyAlignment="1">
      <alignment horizontal="center" vertical="center"/>
      <protection/>
    </xf>
    <xf numFmtId="178" fontId="0" fillId="0" borderId="10" xfId="0" applyNumberFormat="1" applyBorder="1" applyAlignment="1">
      <alignment horizontal="right" wrapText="1"/>
    </xf>
    <xf numFmtId="178" fontId="0" fillId="0" borderId="10" xfId="0" applyNumberFormat="1" applyFill="1" applyBorder="1" applyAlignment="1">
      <alignment/>
    </xf>
    <xf numFmtId="178" fontId="0" fillId="0" borderId="10" xfId="0" applyNumberFormat="1" applyFont="1" applyBorder="1" applyAlignment="1">
      <alignment/>
    </xf>
    <xf numFmtId="14" fontId="0" fillId="0" borderId="10" xfId="0" applyNumberFormat="1" applyFont="1" applyFill="1" applyBorder="1" applyAlignment="1">
      <alignment horizontal="right"/>
    </xf>
    <xf numFmtId="178" fontId="0" fillId="0" borderId="10" xfId="0" applyNumberForma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/>
    </xf>
    <xf numFmtId="178" fontId="0" fillId="33" borderId="10" xfId="0" applyNumberFormat="1" applyFill="1" applyBorder="1" applyAlignment="1">
      <alignment horizontal="right" wrapText="1"/>
    </xf>
    <xf numFmtId="0" fontId="15" fillId="0" borderId="0" xfId="0" applyFont="1" applyAlignment="1">
      <alignment/>
    </xf>
    <xf numFmtId="0" fontId="1" fillId="36" borderId="27" xfId="0" applyFont="1" applyFill="1" applyBorder="1" applyAlignment="1">
      <alignment horizontal="center"/>
    </xf>
    <xf numFmtId="178" fontId="6" fillId="36" borderId="27" xfId="52" applyNumberFormat="1" applyFont="1" applyFill="1" applyBorder="1" applyAlignment="1">
      <alignment horizontal="center" vertical="center"/>
      <protection/>
    </xf>
    <xf numFmtId="179" fontId="0" fillId="0" borderId="10" xfId="0" applyNumberFormat="1" applyFont="1" applyFill="1" applyBorder="1" applyAlignment="1">
      <alignment vertical="center"/>
    </xf>
    <xf numFmtId="14" fontId="1" fillId="0" borderId="10" xfId="0" applyNumberFormat="1" applyFont="1" applyBorder="1" applyAlignment="1">
      <alignment/>
    </xf>
    <xf numFmtId="178" fontId="1" fillId="0" borderId="10" xfId="0" applyNumberFormat="1" applyFont="1" applyBorder="1" applyAlignment="1">
      <alignment/>
    </xf>
    <xf numFmtId="178" fontId="15" fillId="33" borderId="10" xfId="0" applyNumberFormat="1" applyFont="1" applyFill="1" applyBorder="1" applyAlignment="1">
      <alignment/>
    </xf>
    <xf numFmtId="178" fontId="6" fillId="36" borderId="28" xfId="0" applyNumberFormat="1" applyFont="1" applyFill="1" applyBorder="1" applyAlignment="1">
      <alignment/>
    </xf>
    <xf numFmtId="0" fontId="3" fillId="36" borderId="10" xfId="0" applyFont="1" applyFill="1" applyBorder="1" applyAlignment="1">
      <alignment horizontal="center"/>
    </xf>
    <xf numFmtId="178" fontId="0" fillId="35" borderId="10" xfId="0" applyNumberFormat="1" applyFont="1" applyFill="1" applyBorder="1" applyAlignment="1">
      <alignment horizontal="right"/>
    </xf>
    <xf numFmtId="178" fontId="0" fillId="0" borderId="15" xfId="0" applyNumberFormat="1" applyFill="1" applyBorder="1" applyAlignment="1">
      <alignment horizontal="right"/>
    </xf>
    <xf numFmtId="178" fontId="0" fillId="0" borderId="15" xfId="0" applyNumberFormat="1" applyFill="1" applyBorder="1" applyAlignment="1">
      <alignment/>
    </xf>
    <xf numFmtId="178" fontId="0" fillId="34" borderId="10" xfId="0" applyNumberFormat="1" applyFont="1" applyFill="1" applyBorder="1" applyAlignment="1">
      <alignment/>
    </xf>
    <xf numFmtId="178" fontId="0" fillId="34" borderId="14" xfId="0" applyNumberFormat="1" applyFont="1" applyFill="1" applyBorder="1" applyAlignment="1">
      <alignment/>
    </xf>
    <xf numFmtId="178" fontId="0" fillId="34" borderId="12" xfId="0" applyNumberFormat="1" applyFont="1" applyFill="1" applyBorder="1" applyAlignment="1">
      <alignment/>
    </xf>
    <xf numFmtId="178" fontId="0" fillId="34" borderId="13" xfId="0" applyNumberFormat="1" applyFont="1" applyFill="1" applyBorder="1" applyAlignment="1">
      <alignment/>
    </xf>
    <xf numFmtId="178" fontId="1" fillId="33" borderId="10" xfId="0" applyNumberFormat="1" applyFont="1" applyFill="1" applyBorder="1" applyAlignment="1">
      <alignment/>
    </xf>
    <xf numFmtId="178" fontId="1" fillId="0" borderId="10" xfId="0" applyNumberFormat="1" applyFont="1" applyFill="1" applyBorder="1" applyAlignment="1">
      <alignment/>
    </xf>
    <xf numFmtId="0" fontId="0" fillId="35" borderId="15" xfId="0" applyFill="1" applyBorder="1" applyAlignment="1" applyProtection="1">
      <alignment horizontal="center" vertical="center" wrapText="1"/>
      <protection/>
    </xf>
    <xf numFmtId="0" fontId="0" fillId="35" borderId="15" xfId="0" applyFill="1" applyBorder="1" applyAlignment="1" applyProtection="1">
      <alignment horizontal="center" vertical="center"/>
      <protection/>
    </xf>
    <xf numFmtId="178" fontId="0" fillId="35" borderId="10" xfId="0" applyNumberFormat="1" applyFont="1" applyFill="1" applyBorder="1" applyAlignment="1">
      <alignment vertical="center"/>
    </xf>
    <xf numFmtId="167" fontId="0" fillId="35" borderId="10" xfId="0" applyNumberFormat="1" applyFill="1" applyBorder="1" applyAlignment="1">
      <alignment horizontal="right"/>
    </xf>
    <xf numFmtId="167" fontId="0" fillId="33" borderId="10" xfId="0" applyNumberFormat="1" applyFill="1" applyBorder="1" applyAlignment="1">
      <alignment horizontal="right"/>
    </xf>
    <xf numFmtId="178" fontId="0" fillId="35" borderId="10" xfId="0" applyNumberFormat="1" applyFill="1" applyBorder="1" applyAlignment="1">
      <alignment vertical="center" wrapText="1"/>
    </xf>
    <xf numFmtId="14" fontId="0" fillId="33" borderId="10" xfId="0" applyNumberFormat="1" applyFont="1" applyFill="1" applyBorder="1" applyAlignment="1">
      <alignment/>
    </xf>
    <xf numFmtId="167" fontId="0" fillId="0" borderId="10" xfId="0" applyNumberFormat="1" applyFill="1" applyBorder="1" applyAlignment="1">
      <alignment horizontal="right"/>
    </xf>
    <xf numFmtId="178" fontId="0" fillId="35" borderId="10" xfId="0" applyNumberFormat="1" applyFill="1" applyBorder="1" applyAlignment="1">
      <alignment horizontal="right" wrapText="1"/>
    </xf>
    <xf numFmtId="16" fontId="15" fillId="33" borderId="10" xfId="0" applyNumberFormat="1" applyFont="1" applyFill="1" applyBorder="1" applyAlignment="1">
      <alignment/>
    </xf>
    <xf numFmtId="16" fontId="15" fillId="33" borderId="11" xfId="0" applyNumberFormat="1" applyFont="1" applyFill="1" applyBorder="1" applyAlignment="1">
      <alignment/>
    </xf>
    <xf numFmtId="16" fontId="15" fillId="33" borderId="11" xfId="0" applyNumberFormat="1" applyFont="1" applyFill="1" applyBorder="1" applyAlignment="1">
      <alignment horizontal="center"/>
    </xf>
    <xf numFmtId="14" fontId="0" fillId="0" borderId="15" xfId="0" applyNumberFormat="1" applyFill="1" applyBorder="1" applyAlignment="1">
      <alignment vertical="center"/>
    </xf>
    <xf numFmtId="178" fontId="0" fillId="0" borderId="15" xfId="0" applyNumberFormat="1" applyFill="1" applyBorder="1" applyAlignment="1">
      <alignment vertical="center"/>
    </xf>
    <xf numFmtId="0" fontId="1" fillId="36" borderId="21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178" fontId="0" fillId="33" borderId="10" xfId="0" applyNumberFormat="1" applyFill="1" applyBorder="1" applyAlignment="1">
      <alignment/>
    </xf>
    <xf numFmtId="0" fontId="0" fillId="33" borderId="0" xfId="0" applyFill="1" applyAlignment="1">
      <alignment/>
    </xf>
    <xf numFmtId="193" fontId="6" fillId="36" borderId="36" xfId="52" applyNumberFormat="1" applyFont="1" applyFill="1" applyBorder="1" applyAlignment="1">
      <alignment horizontal="center" vertical="center"/>
      <protection/>
    </xf>
    <xf numFmtId="167" fontId="0" fillId="0" borderId="10" xfId="0" applyNumberFormat="1" applyFill="1" applyBorder="1" applyAlignment="1">
      <alignment horizontal="center"/>
    </xf>
    <xf numFmtId="167" fontId="0" fillId="35" borderId="10" xfId="0" applyNumberFormat="1" applyFill="1" applyBorder="1" applyAlignment="1">
      <alignment horizontal="center"/>
    </xf>
    <xf numFmtId="167" fontId="0" fillId="35" borderId="10" xfId="0" applyNumberFormat="1" applyFill="1" applyBorder="1" applyAlignment="1">
      <alignment/>
    </xf>
    <xf numFmtId="167" fontId="0" fillId="0" borderId="10" xfId="0" applyNumberFormat="1" applyFill="1" applyBorder="1" applyAlignment="1">
      <alignment/>
    </xf>
    <xf numFmtId="167" fontId="0" fillId="33" borderId="10" xfId="0" applyNumberFormat="1" applyFill="1" applyBorder="1" applyAlignment="1">
      <alignment/>
    </xf>
    <xf numFmtId="14" fontId="0" fillId="0" borderId="11" xfId="0" applyNumberFormat="1" applyFill="1" applyBorder="1" applyAlignment="1">
      <alignment horizontal="right"/>
    </xf>
    <xf numFmtId="167" fontId="0" fillId="0" borderId="11" xfId="0" applyNumberFormat="1" applyFill="1" applyBorder="1" applyAlignment="1">
      <alignment horizontal="center"/>
    </xf>
    <xf numFmtId="167" fontId="0" fillId="35" borderId="11" xfId="0" applyNumberFormat="1" applyFill="1" applyBorder="1" applyAlignment="1">
      <alignment horizontal="center"/>
    </xf>
    <xf numFmtId="0" fontId="0" fillId="35" borderId="10" xfId="0" applyFill="1" applyBorder="1" applyAlignment="1">
      <alignment horizontal="right" vertical="center"/>
    </xf>
    <xf numFmtId="179" fontId="6" fillId="36" borderId="40" xfId="52" applyNumberFormat="1" applyFont="1" applyFill="1" applyBorder="1" applyAlignment="1">
      <alignment horizontal="left" vertical="center"/>
      <protection/>
    </xf>
    <xf numFmtId="178" fontId="6" fillId="36" borderId="41" xfId="52" applyNumberFormat="1" applyFont="1" applyFill="1" applyBorder="1" applyAlignment="1">
      <alignment horizontal="center" vertical="center"/>
      <protection/>
    </xf>
    <xf numFmtId="200" fontId="0" fillId="35" borderId="10" xfId="0" applyNumberFormat="1" applyFill="1" applyBorder="1" applyAlignment="1">
      <alignment vertical="center"/>
    </xf>
    <xf numFmtId="200" fontId="0" fillId="0" borderId="10" xfId="0" applyNumberFormat="1" applyFill="1" applyBorder="1" applyAlignment="1">
      <alignment vertical="center"/>
    </xf>
    <xf numFmtId="200" fontId="6" fillId="36" borderId="39" xfId="52" applyNumberFormat="1" applyFont="1" applyFill="1" applyBorder="1" applyAlignment="1">
      <alignment vertical="center"/>
      <protection/>
    </xf>
    <xf numFmtId="200" fontId="1" fillId="0" borderId="0" xfId="52" applyNumberFormat="1" applyAlignment="1">
      <alignment/>
      <protection/>
    </xf>
    <xf numFmtId="200" fontId="0" fillId="0" borderId="0" xfId="0" applyNumberFormat="1" applyAlignment="1">
      <alignment/>
    </xf>
    <xf numFmtId="0" fontId="0" fillId="0" borderId="10" xfId="0" applyFill="1" applyBorder="1" applyAlignment="1">
      <alignment horizontal="center"/>
    </xf>
    <xf numFmtId="10" fontId="7" fillId="0" borderId="11" xfId="55" applyNumberFormat="1" applyFont="1" applyFill="1" applyBorder="1" applyAlignment="1">
      <alignment vertical="center"/>
    </xf>
    <xf numFmtId="14" fontId="1" fillId="0" borderId="10" xfId="0" applyNumberFormat="1" applyFont="1" applyFill="1" applyBorder="1" applyAlignment="1">
      <alignment horizontal="right"/>
    </xf>
    <xf numFmtId="14" fontId="1" fillId="0" borderId="0" xfId="52" applyNumberFormat="1" applyAlignment="1">
      <alignment horizontal="center"/>
      <protection/>
    </xf>
    <xf numFmtId="0" fontId="0" fillId="0" borderId="15" xfId="0" applyFont="1" applyFill="1" applyBorder="1" applyAlignment="1">
      <alignment horizontal="center" vertical="center"/>
    </xf>
    <xf numFmtId="167" fontId="0" fillId="0" borderId="15" xfId="0" applyNumberForma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179" fontId="6" fillId="36" borderId="28" xfId="52" applyNumberFormat="1" applyFont="1" applyFill="1" applyBorder="1" applyAlignment="1">
      <alignment horizontal="right" vertical="center"/>
      <protection/>
    </xf>
    <xf numFmtId="0" fontId="0" fillId="0" borderId="0" xfId="0" applyFont="1" applyAlignment="1">
      <alignment/>
    </xf>
    <xf numFmtId="173" fontId="0" fillId="0" borderId="0" xfId="0" applyNumberFormat="1" applyBorder="1" applyAlignment="1">
      <alignment/>
    </xf>
    <xf numFmtId="173" fontId="0" fillId="0" borderId="0" xfId="0" applyNumberFormat="1" applyAlignment="1">
      <alignment/>
    </xf>
    <xf numFmtId="179" fontId="0" fillId="33" borderId="10" xfId="0" applyNumberFormat="1" applyFill="1" applyBorder="1" applyAlignment="1">
      <alignment vertical="center" wrapText="1"/>
    </xf>
    <xf numFmtId="14" fontId="0" fillId="35" borderId="11" xfId="0" applyNumberFormat="1" applyFill="1" applyBorder="1" applyAlignment="1">
      <alignment/>
    </xf>
    <xf numFmtId="178" fontId="0" fillId="35" borderId="11" xfId="0" applyNumberFormat="1" applyFill="1" applyBorder="1" applyAlignment="1">
      <alignment horizontal="right"/>
    </xf>
    <xf numFmtId="178" fontId="0" fillId="35" borderId="11" xfId="0" applyNumberFormat="1" applyFill="1" applyBorder="1" applyAlignment="1">
      <alignment/>
    </xf>
    <xf numFmtId="0" fontId="1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178" fontId="0" fillId="35" borderId="10" xfId="0" applyNumberFormat="1" applyFill="1" applyBorder="1" applyAlignment="1">
      <alignment horizontal="center" vertical="center"/>
    </xf>
    <xf numFmtId="14" fontId="0" fillId="35" borderId="15" xfId="0" applyNumberFormat="1" applyFill="1" applyBorder="1" applyAlignment="1">
      <alignment/>
    </xf>
    <xf numFmtId="178" fontId="0" fillId="35" borderId="15" xfId="0" applyNumberFormat="1" applyFill="1" applyBorder="1" applyAlignment="1">
      <alignment horizontal="right"/>
    </xf>
    <xf numFmtId="14" fontId="1" fillId="35" borderId="10" xfId="0" applyNumberFormat="1" applyFont="1" applyFill="1" applyBorder="1" applyAlignment="1">
      <alignment horizontal="right"/>
    </xf>
    <xf numFmtId="3" fontId="0" fillId="35" borderId="10" xfId="0" applyNumberFormat="1" applyFill="1" applyBorder="1" applyAlignment="1">
      <alignment horizontal="center" vertical="center"/>
    </xf>
    <xf numFmtId="178" fontId="0" fillId="35" borderId="10" xfId="0" applyNumberFormat="1" applyFont="1" applyFill="1" applyBorder="1" applyAlignment="1">
      <alignment/>
    </xf>
    <xf numFmtId="173" fontId="0" fillId="35" borderId="10" xfId="0" applyNumberFormat="1" applyFill="1" applyBorder="1" applyAlignment="1">
      <alignment horizontal="center"/>
    </xf>
    <xf numFmtId="179" fontId="0" fillId="35" borderId="10" xfId="0" applyNumberFormat="1" applyFill="1" applyBorder="1" applyAlignment="1">
      <alignment vertical="center" wrapText="1"/>
    </xf>
    <xf numFmtId="179" fontId="1" fillId="35" borderId="10" xfId="0" applyNumberFormat="1" applyFont="1" applyFill="1" applyBorder="1" applyAlignment="1">
      <alignment/>
    </xf>
    <xf numFmtId="14" fontId="0" fillId="33" borderId="15" xfId="0" applyNumberFormat="1" applyFont="1" applyFill="1" applyBorder="1" applyAlignment="1">
      <alignment/>
    </xf>
    <xf numFmtId="167" fontId="0" fillId="33" borderId="15" xfId="0" applyNumberFormat="1" applyFill="1" applyBorder="1" applyAlignment="1">
      <alignment horizontal="right"/>
    </xf>
    <xf numFmtId="14" fontId="0" fillId="33" borderId="15" xfId="0" applyNumberFormat="1" applyFill="1" applyBorder="1" applyAlignment="1">
      <alignment/>
    </xf>
    <xf numFmtId="178" fontId="0" fillId="33" borderId="15" xfId="0" applyNumberFormat="1" applyFill="1" applyBorder="1" applyAlignment="1">
      <alignment/>
    </xf>
    <xf numFmtId="0" fontId="1" fillId="36" borderId="34" xfId="0" applyFont="1" applyFill="1" applyBorder="1" applyAlignment="1">
      <alignment horizontal="center"/>
    </xf>
    <xf numFmtId="14" fontId="1" fillId="36" borderId="34" xfId="0" applyNumberFormat="1" applyFont="1" applyFill="1" applyBorder="1" applyAlignment="1">
      <alignment/>
    </xf>
    <xf numFmtId="10" fontId="1" fillId="36" borderId="42" xfId="0" applyNumberFormat="1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179" fontId="6" fillId="36" borderId="10" xfId="52" applyNumberFormat="1" applyFont="1" applyFill="1" applyBorder="1" applyAlignment="1">
      <alignment horizontal="center" vertical="center"/>
      <protection/>
    </xf>
    <xf numFmtId="0" fontId="1" fillId="36" borderId="10" xfId="0" applyFont="1" applyFill="1" applyBorder="1" applyAlignment="1">
      <alignment/>
    </xf>
    <xf numFmtId="3" fontId="6" fillId="36" borderId="10" xfId="52" applyNumberFormat="1" applyFont="1" applyFill="1" applyBorder="1" applyAlignment="1">
      <alignment horizontal="center" vertical="center"/>
      <protection/>
    </xf>
    <xf numFmtId="180" fontId="6" fillId="36" borderId="10" xfId="52" applyNumberFormat="1" applyFont="1" applyFill="1" applyBorder="1" applyAlignment="1">
      <alignment horizontal="center" vertical="center"/>
      <protection/>
    </xf>
    <xf numFmtId="181" fontId="6" fillId="36" borderId="10" xfId="52" applyNumberFormat="1" applyFont="1" applyFill="1" applyBorder="1" applyAlignment="1">
      <alignment horizontal="center" vertical="center"/>
      <protection/>
    </xf>
    <xf numFmtId="178" fontId="6" fillId="36" borderId="10" xfId="52" applyNumberFormat="1" applyFont="1" applyFill="1" applyBorder="1" applyAlignment="1">
      <alignment horizontal="center" vertical="center"/>
      <protection/>
    </xf>
    <xf numFmtId="0" fontId="6" fillId="36" borderId="10" xfId="52" applyNumberFormat="1" applyFont="1" applyFill="1" applyBorder="1" applyAlignment="1">
      <alignment horizontal="center" vertical="center"/>
      <protection/>
    </xf>
    <xf numFmtId="10" fontId="1" fillId="36" borderId="34" xfId="0" applyNumberFormat="1" applyFont="1" applyFill="1" applyBorder="1" applyAlignment="1">
      <alignment horizontal="center"/>
    </xf>
    <xf numFmtId="193" fontId="6" fillId="36" borderId="10" xfId="52" applyNumberFormat="1" applyFont="1" applyFill="1" applyBorder="1" applyAlignment="1">
      <alignment horizontal="center" vertical="center"/>
      <protection/>
    </xf>
    <xf numFmtId="1" fontId="6" fillId="36" borderId="10" xfId="52" applyNumberFormat="1" applyFont="1" applyFill="1" applyBorder="1" applyAlignment="1">
      <alignment horizontal="center" vertical="center"/>
      <protection/>
    </xf>
    <xf numFmtId="14" fontId="0" fillId="0" borderId="11" xfId="0" applyNumberFormat="1" applyFill="1" applyBorder="1" applyAlignment="1">
      <alignment vertical="center"/>
    </xf>
    <xf numFmtId="3" fontId="6" fillId="36" borderId="20" xfId="0" applyNumberFormat="1" applyFont="1" applyFill="1" applyBorder="1" applyAlignment="1">
      <alignment horizontal="center"/>
    </xf>
    <xf numFmtId="179" fontId="6" fillId="36" borderId="20" xfId="0" applyNumberFormat="1" applyFont="1" applyFill="1" applyBorder="1" applyAlignment="1">
      <alignment/>
    </xf>
    <xf numFmtId="0" fontId="1" fillId="36" borderId="20" xfId="0" applyFont="1" applyFill="1" applyBorder="1" applyAlignment="1">
      <alignment/>
    </xf>
    <xf numFmtId="0" fontId="1" fillId="36" borderId="20" xfId="0" applyFont="1" applyFill="1" applyBorder="1" applyAlignment="1">
      <alignment horizontal="center"/>
    </xf>
    <xf numFmtId="179" fontId="1" fillId="36" borderId="22" xfId="0" applyNumberFormat="1" applyFont="1" applyFill="1" applyBorder="1" applyAlignment="1">
      <alignment/>
    </xf>
    <xf numFmtId="14" fontId="0" fillId="33" borderId="11" xfId="0" applyNumberFormat="1" applyFont="1" applyFill="1" applyBorder="1" applyAlignment="1">
      <alignment/>
    </xf>
    <xf numFmtId="167" fontId="0" fillId="33" borderId="11" xfId="0" applyNumberFormat="1" applyFill="1" applyBorder="1" applyAlignment="1">
      <alignment horizontal="right"/>
    </xf>
    <xf numFmtId="14" fontId="0" fillId="33" borderId="11" xfId="0" applyNumberFormat="1" applyFill="1" applyBorder="1" applyAlignment="1">
      <alignment vertical="center"/>
    </xf>
    <xf numFmtId="178" fontId="0" fillId="33" borderId="11" xfId="0" applyNumberFormat="1" applyFill="1" applyBorder="1" applyAlignment="1">
      <alignment horizontal="right"/>
    </xf>
    <xf numFmtId="14" fontId="0" fillId="0" borderId="11" xfId="0" applyNumberFormat="1" applyFill="1" applyBorder="1" applyAlignment="1">
      <alignment horizontal="center"/>
    </xf>
    <xf numFmtId="179" fontId="0" fillId="0" borderId="11" xfId="0" applyNumberFormat="1" applyFont="1" applyFill="1" applyBorder="1" applyAlignment="1">
      <alignment vertical="center"/>
    </xf>
    <xf numFmtId="14" fontId="0" fillId="35" borderId="11" xfId="0" applyNumberFormat="1" applyFill="1" applyBorder="1" applyAlignment="1">
      <alignment vertical="center"/>
    </xf>
    <xf numFmtId="200" fontId="0" fillId="35" borderId="11" xfId="0" applyNumberFormat="1" applyFill="1" applyBorder="1" applyAlignment="1">
      <alignment vertical="center"/>
    </xf>
    <xf numFmtId="0" fontId="6" fillId="36" borderId="19" xfId="53" applyFont="1" applyFill="1" applyBorder="1" applyAlignment="1">
      <alignment horizontal="center" vertical="center"/>
      <protection/>
    </xf>
    <xf numFmtId="178" fontId="6" fillId="36" borderId="19" xfId="53" applyNumberFormat="1" applyFont="1" applyFill="1" applyBorder="1" applyAlignment="1">
      <alignment horizontal="center" vertical="center"/>
      <protection/>
    </xf>
    <xf numFmtId="167" fontId="0" fillId="35" borderId="11" xfId="0" applyNumberFormat="1" applyFill="1" applyBorder="1" applyAlignment="1">
      <alignment horizontal="right"/>
    </xf>
    <xf numFmtId="14" fontId="0" fillId="35" borderId="11" xfId="53" applyNumberFormat="1" applyFont="1" applyFill="1" applyBorder="1" applyAlignment="1">
      <alignment vertical="center"/>
      <protection/>
    </xf>
    <xf numFmtId="178" fontId="0" fillId="35" borderId="11" xfId="53" applyNumberFormat="1" applyFont="1" applyFill="1" applyBorder="1" applyAlignment="1">
      <alignment vertical="center"/>
      <protection/>
    </xf>
    <xf numFmtId="14" fontId="1" fillId="35" borderId="11" xfId="0" applyNumberFormat="1" applyFont="1" applyFill="1" applyBorder="1" applyAlignment="1">
      <alignment horizontal="right"/>
    </xf>
    <xf numFmtId="178" fontId="0" fillId="35" borderId="11" xfId="0" applyNumberFormat="1" applyFill="1" applyBorder="1" applyAlignment="1">
      <alignment horizontal="center"/>
    </xf>
    <xf numFmtId="14" fontId="0" fillId="35" borderId="11" xfId="0" applyNumberFormat="1" applyFill="1" applyBorder="1" applyAlignment="1">
      <alignment horizontal="right"/>
    </xf>
    <xf numFmtId="14" fontId="0" fillId="33" borderId="11" xfId="0" applyNumberFormat="1" applyFill="1" applyBorder="1" applyAlignment="1">
      <alignment horizontal="center"/>
    </xf>
    <xf numFmtId="178" fontId="0" fillId="33" borderId="11" xfId="0" applyNumberFormat="1" applyFill="1" applyBorder="1" applyAlignment="1">
      <alignment/>
    </xf>
    <xf numFmtId="178" fontId="0" fillId="33" borderId="11" xfId="0" applyNumberFormat="1" applyFill="1" applyBorder="1" applyAlignment="1">
      <alignment vertical="center"/>
    </xf>
    <xf numFmtId="14" fontId="0" fillId="33" borderId="10" xfId="0" applyNumberFormat="1" applyFill="1" applyBorder="1" applyAlignment="1">
      <alignment horizontal="center"/>
    </xf>
    <xf numFmtId="14" fontId="1" fillId="33" borderId="10" xfId="0" applyNumberFormat="1" applyFont="1" applyFill="1" applyBorder="1" applyAlignment="1">
      <alignment vertical="center"/>
    </xf>
    <xf numFmtId="178" fontId="0" fillId="38" borderId="10" xfId="0" applyNumberFormat="1" applyFill="1" applyBorder="1" applyAlignment="1">
      <alignment/>
    </xf>
    <xf numFmtId="203" fontId="0" fillId="0" borderId="0" xfId="0" applyNumberFormat="1" applyAlignment="1">
      <alignment/>
    </xf>
    <xf numFmtId="14" fontId="0" fillId="39" borderId="10" xfId="0" applyNumberFormat="1" applyFont="1" applyFill="1" applyBorder="1" applyAlignment="1">
      <alignment/>
    </xf>
    <xf numFmtId="167" fontId="0" fillId="39" borderId="10" xfId="0" applyNumberFormat="1" applyFill="1" applyBorder="1" applyAlignment="1">
      <alignment horizontal="right"/>
    </xf>
    <xf numFmtId="14" fontId="0" fillId="39" borderId="10" xfId="0" applyNumberFormat="1" applyFill="1" applyBorder="1" applyAlignment="1">
      <alignment/>
    </xf>
    <xf numFmtId="178" fontId="0" fillId="39" borderId="10" xfId="0" applyNumberFormat="1" applyFill="1" applyBorder="1" applyAlignment="1">
      <alignment/>
    </xf>
    <xf numFmtId="4" fontId="0" fillId="0" borderId="0" xfId="0" applyNumberFormat="1" applyAlignment="1">
      <alignment/>
    </xf>
    <xf numFmtId="173" fontId="0" fillId="35" borderId="10" xfId="0" applyNumberFormat="1" applyFill="1" applyBorder="1" applyAlignment="1">
      <alignment horizontal="right"/>
    </xf>
    <xf numFmtId="178" fontId="6" fillId="33" borderId="10" xfId="0" applyNumberFormat="1" applyFont="1" applyFill="1" applyBorder="1" applyAlignment="1">
      <alignment/>
    </xf>
    <xf numFmtId="178" fontId="7" fillId="33" borderId="10" xfId="0" applyNumberFormat="1" applyFont="1" applyFill="1" applyBorder="1" applyAlignment="1">
      <alignment/>
    </xf>
    <xf numFmtId="178" fontId="7" fillId="33" borderId="11" xfId="0" applyNumberFormat="1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178" fontId="0" fillId="35" borderId="10" xfId="0" applyNumberFormat="1" applyFont="1" applyFill="1" applyBorder="1" applyAlignment="1">
      <alignment vertical="center"/>
    </xf>
    <xf numFmtId="14" fontId="0" fillId="33" borderId="10" xfId="0" applyNumberFormat="1" applyFont="1" applyFill="1" applyBorder="1" applyAlignment="1">
      <alignment vertical="center"/>
    </xf>
    <xf numFmtId="178" fontId="0" fillId="33" borderId="10" xfId="0" applyNumberFormat="1" applyFont="1" applyFill="1" applyBorder="1" applyAlignment="1">
      <alignment vertical="center"/>
    </xf>
    <xf numFmtId="14" fontId="0" fillId="0" borderId="10" xfId="0" applyNumberFormat="1" applyFont="1" applyBorder="1" applyAlignment="1">
      <alignment/>
    </xf>
    <xf numFmtId="0" fontId="0" fillId="0" borderId="0" xfId="0" applyBorder="1" applyAlignment="1">
      <alignment horizontal="center" vertical="center"/>
    </xf>
    <xf numFmtId="178" fontId="15" fillId="0" borderId="10" xfId="0" applyNumberFormat="1" applyFont="1" applyFill="1" applyBorder="1" applyAlignment="1">
      <alignment vertical="center"/>
    </xf>
    <xf numFmtId="0" fontId="0" fillId="0" borderId="29" xfId="0" applyFill="1" applyBorder="1" applyAlignment="1">
      <alignment horizontal="center" vertical="center"/>
    </xf>
    <xf numFmtId="14" fontId="52" fillId="0" borderId="10" xfId="0" applyNumberFormat="1" applyFont="1" applyFill="1" applyBorder="1" applyAlignment="1">
      <alignment vertical="center"/>
    </xf>
    <xf numFmtId="178" fontId="52" fillId="0" borderId="10" xfId="0" applyNumberFormat="1" applyFont="1" applyFill="1" applyBorder="1" applyAlignment="1">
      <alignment vertical="center"/>
    </xf>
    <xf numFmtId="179" fontId="52" fillId="0" borderId="10" xfId="0" applyNumberFormat="1" applyFont="1" applyFill="1" applyBorder="1" applyAlignment="1">
      <alignment vertical="center"/>
    </xf>
    <xf numFmtId="178" fontId="52" fillId="0" borderId="10" xfId="0" applyNumberFormat="1" applyFont="1" applyFill="1" applyBorder="1" applyAlignment="1">
      <alignment horizontal="center"/>
    </xf>
    <xf numFmtId="14" fontId="52" fillId="0" borderId="10" xfId="0" applyNumberFormat="1" applyFont="1" applyFill="1" applyBorder="1" applyAlignment="1">
      <alignment/>
    </xf>
    <xf numFmtId="0" fontId="0" fillId="0" borderId="0" xfId="0" applyFont="1" applyBorder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3" fontId="0" fillId="0" borderId="15" xfId="0" applyNumberFormat="1" applyFill="1" applyBorder="1" applyAlignment="1">
      <alignment horizontal="center" vertical="center"/>
    </xf>
    <xf numFmtId="178" fontId="0" fillId="0" borderId="10" xfId="0" applyNumberFormat="1" applyFill="1" applyBorder="1" applyAlignment="1">
      <alignment horizontal="center" vertical="center"/>
    </xf>
    <xf numFmtId="178" fontId="0" fillId="0" borderId="10" xfId="0" applyNumberFormat="1" applyFill="1" applyBorder="1" applyAlignment="1">
      <alignment/>
    </xf>
    <xf numFmtId="3" fontId="0" fillId="35" borderId="10" xfId="0" applyNumberFormat="1" applyFill="1" applyBorder="1" applyAlignment="1">
      <alignment horizontal="center" vertical="center"/>
    </xf>
    <xf numFmtId="178" fontId="0" fillId="35" borderId="10" xfId="0" applyNumberFormat="1" applyFill="1" applyBorder="1" applyAlignment="1">
      <alignment horizontal="center" vertical="center"/>
    </xf>
    <xf numFmtId="178" fontId="0" fillId="35" borderId="10" xfId="0" applyNumberFormat="1" applyFill="1" applyBorder="1" applyAlignment="1">
      <alignment/>
    </xf>
    <xf numFmtId="0" fontId="3" fillId="36" borderId="32" xfId="52" applyFont="1" applyFill="1" applyBorder="1" applyAlignment="1">
      <alignment horizontal="center" vertical="center"/>
      <protection/>
    </xf>
    <xf numFmtId="0" fontId="3" fillId="36" borderId="19" xfId="52" applyFont="1" applyFill="1" applyBorder="1" applyAlignment="1">
      <alignment horizontal="center" vertical="center"/>
      <protection/>
    </xf>
    <xf numFmtId="0" fontId="3" fillId="36" borderId="17" xfId="52" applyFont="1" applyFill="1" applyBorder="1" applyAlignment="1">
      <alignment horizontal="center" vertical="center"/>
      <protection/>
    </xf>
    <xf numFmtId="0" fontId="6" fillId="36" borderId="33" xfId="52" applyFont="1" applyFill="1" applyBorder="1" applyAlignment="1">
      <alignment horizontal="center" vertical="center"/>
      <protection/>
    </xf>
    <xf numFmtId="0" fontId="6" fillId="36" borderId="43" xfId="52" applyFont="1" applyFill="1" applyBorder="1" applyAlignment="1">
      <alignment horizontal="center" vertical="center"/>
      <protection/>
    </xf>
    <xf numFmtId="0" fontId="6" fillId="36" borderId="44" xfId="52" applyFont="1" applyFill="1" applyBorder="1" applyAlignment="1">
      <alignment horizontal="center" vertical="center"/>
      <protection/>
    </xf>
    <xf numFmtId="178" fontId="0" fillId="0" borderId="15" xfId="0" applyNumberFormat="1" applyFill="1" applyBorder="1" applyAlignment="1">
      <alignment/>
    </xf>
    <xf numFmtId="14" fontId="0" fillId="35" borderId="15" xfId="0" applyNumberFormat="1" applyFill="1" applyBorder="1" applyAlignment="1">
      <alignment horizontal="center" vertical="center"/>
    </xf>
    <xf numFmtId="14" fontId="0" fillId="35" borderId="29" xfId="0" applyNumberFormat="1" applyFill="1" applyBorder="1" applyAlignment="1">
      <alignment horizontal="center" vertical="center"/>
    </xf>
    <xf numFmtId="14" fontId="0" fillId="35" borderId="11" xfId="0" applyNumberFormat="1" applyFill="1" applyBorder="1" applyAlignment="1">
      <alignment horizontal="center" vertical="center"/>
    </xf>
    <xf numFmtId="179" fontId="0" fillId="35" borderId="15" xfId="0" applyNumberFormat="1" applyFill="1" applyBorder="1" applyAlignment="1">
      <alignment horizontal="center" vertical="center"/>
    </xf>
    <xf numFmtId="179" fontId="0" fillId="35" borderId="29" xfId="0" applyNumberFormat="1" applyFill="1" applyBorder="1" applyAlignment="1">
      <alignment horizontal="center" vertical="center"/>
    </xf>
    <xf numFmtId="179" fontId="0" fillId="35" borderId="11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6" fillId="36" borderId="43" xfId="53" applyFont="1" applyFill="1" applyBorder="1" applyAlignment="1">
      <alignment horizontal="center" vertical="center" wrapText="1"/>
      <protection/>
    </xf>
    <xf numFmtId="0" fontId="6" fillId="36" borderId="10" xfId="53" applyFont="1" applyFill="1" applyBorder="1" applyAlignment="1">
      <alignment horizontal="center" vertical="center"/>
      <protection/>
    </xf>
    <xf numFmtId="0" fontId="6" fillId="36" borderId="19" xfId="53" applyFont="1" applyFill="1" applyBorder="1" applyAlignment="1">
      <alignment horizontal="center" vertical="center"/>
      <protection/>
    </xf>
    <xf numFmtId="3" fontId="0" fillId="0" borderId="11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78" fontId="0" fillId="0" borderId="11" xfId="0" applyNumberForma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3" fillId="38" borderId="45" xfId="0" applyFont="1" applyFill="1" applyBorder="1" applyAlignment="1">
      <alignment horizontal="center"/>
    </xf>
    <xf numFmtId="0" fontId="3" fillId="38" borderId="46" xfId="0" applyFont="1" applyFill="1" applyBorder="1" applyAlignment="1">
      <alignment horizontal="center"/>
    </xf>
    <xf numFmtId="0" fontId="3" fillId="38" borderId="47" xfId="0" applyFont="1" applyFill="1" applyBorder="1" applyAlignment="1">
      <alignment horizontal="center"/>
    </xf>
    <xf numFmtId="178" fontId="6" fillId="36" borderId="10" xfId="53" applyNumberFormat="1" applyFont="1" applyFill="1" applyBorder="1" applyAlignment="1">
      <alignment horizontal="center" vertical="center"/>
      <protection/>
    </xf>
    <xf numFmtId="178" fontId="6" fillId="36" borderId="19" xfId="53" applyNumberFormat="1" applyFont="1" applyFill="1" applyBorder="1" applyAlignment="1">
      <alignment horizontal="center" vertical="center"/>
      <protection/>
    </xf>
    <xf numFmtId="178" fontId="6" fillId="36" borderId="10" xfId="53" applyNumberFormat="1" applyFont="1" applyFill="1" applyBorder="1" applyAlignment="1">
      <alignment horizontal="center" vertical="center" wrapText="1"/>
      <protection/>
    </xf>
    <xf numFmtId="178" fontId="6" fillId="36" borderId="19" xfId="53" applyNumberFormat="1" applyFont="1" applyFill="1" applyBorder="1" applyAlignment="1">
      <alignment horizontal="center" vertical="center" wrapText="1"/>
      <protection/>
    </xf>
    <xf numFmtId="3" fontId="6" fillId="36" borderId="43" xfId="53" applyNumberFormat="1" applyFont="1" applyFill="1" applyBorder="1" applyAlignment="1">
      <alignment horizontal="center" vertical="center" wrapText="1"/>
      <protection/>
    </xf>
    <xf numFmtId="3" fontId="6" fillId="36" borderId="10" xfId="53" applyNumberFormat="1" applyFont="1" applyFill="1" applyBorder="1" applyAlignment="1">
      <alignment horizontal="center" vertical="center"/>
      <protection/>
    </xf>
    <xf numFmtId="3" fontId="6" fillId="36" borderId="19" xfId="53" applyNumberFormat="1" applyFont="1" applyFill="1" applyBorder="1" applyAlignment="1">
      <alignment horizontal="center" vertical="center"/>
      <protection/>
    </xf>
    <xf numFmtId="0" fontId="6" fillId="36" borderId="43" xfId="53" applyFont="1" applyFill="1" applyBorder="1" applyAlignment="1">
      <alignment horizontal="center" vertical="center"/>
      <protection/>
    </xf>
    <xf numFmtId="0" fontId="6" fillId="36" borderId="44" xfId="53" applyFont="1" applyFill="1" applyBorder="1" applyAlignment="1">
      <alignment horizontal="center" vertical="center"/>
      <protection/>
    </xf>
    <xf numFmtId="0" fontId="0" fillId="0" borderId="1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179" fontId="6" fillId="36" borderId="48" xfId="53" applyNumberFormat="1" applyFont="1" applyFill="1" applyBorder="1" applyAlignment="1">
      <alignment horizontal="center" vertical="center"/>
      <protection/>
    </xf>
    <xf numFmtId="179" fontId="6" fillId="36" borderId="17" xfId="53" applyNumberFormat="1" applyFont="1" applyFill="1" applyBorder="1" applyAlignment="1">
      <alignment horizontal="center" vertical="center"/>
      <protection/>
    </xf>
    <xf numFmtId="14" fontId="6" fillId="36" borderId="10" xfId="53" applyNumberFormat="1" applyFont="1" applyFill="1" applyBorder="1" applyAlignment="1">
      <alignment horizontal="center" vertical="center"/>
      <protection/>
    </xf>
    <xf numFmtId="14" fontId="6" fillId="36" borderId="19" xfId="53" applyNumberFormat="1" applyFont="1" applyFill="1" applyBorder="1" applyAlignment="1">
      <alignment horizontal="center" vertical="center"/>
      <protection/>
    </xf>
    <xf numFmtId="0" fontId="1" fillId="0" borderId="11" xfId="0" applyFont="1" applyFill="1" applyBorder="1" applyAlignment="1">
      <alignment horizontal="center" vertical="center" wrapText="1"/>
    </xf>
    <xf numFmtId="0" fontId="6" fillId="36" borderId="33" xfId="53" applyFont="1" applyFill="1" applyBorder="1" applyAlignment="1">
      <alignment horizontal="center" vertical="center" wrapText="1"/>
      <protection/>
    </xf>
    <xf numFmtId="0" fontId="6" fillId="36" borderId="49" xfId="53" applyFont="1" applyFill="1" applyBorder="1" applyAlignment="1">
      <alignment horizontal="center" vertical="center"/>
      <protection/>
    </xf>
    <xf numFmtId="0" fontId="6" fillId="36" borderId="32" xfId="53" applyFont="1" applyFill="1" applyBorder="1" applyAlignment="1">
      <alignment horizontal="center" vertical="center"/>
      <protection/>
    </xf>
    <xf numFmtId="0" fontId="6" fillId="36" borderId="48" xfId="53" applyFont="1" applyFill="1" applyBorder="1" applyAlignment="1">
      <alignment horizontal="center" vertical="center"/>
      <protection/>
    </xf>
    <xf numFmtId="179" fontId="0" fillId="33" borderId="11" xfId="0" applyNumberFormat="1" applyFill="1" applyBorder="1" applyAlignment="1">
      <alignment horizontal="center" vertical="center"/>
    </xf>
    <xf numFmtId="179" fontId="0" fillId="33" borderId="10" xfId="0" applyNumberFormat="1" applyFill="1" applyBorder="1" applyAlignment="1">
      <alignment/>
    </xf>
    <xf numFmtId="0" fontId="0" fillId="33" borderId="29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14" fontId="0" fillId="0" borderId="15" xfId="0" applyNumberFormat="1" applyFill="1" applyBorder="1" applyAlignment="1">
      <alignment horizontal="center" vertical="center"/>
    </xf>
    <xf numFmtId="14" fontId="0" fillId="0" borderId="29" xfId="0" applyNumberFormat="1" applyFill="1" applyBorder="1" applyAlignment="1">
      <alignment horizontal="center" vertical="center"/>
    </xf>
    <xf numFmtId="14" fontId="0" fillId="0" borderId="11" xfId="0" applyNumberFormat="1" applyFill="1" applyBorder="1" applyAlignment="1">
      <alignment horizontal="center" vertical="center"/>
    </xf>
    <xf numFmtId="178" fontId="0" fillId="0" borderId="15" xfId="0" applyNumberFormat="1" applyFill="1" applyBorder="1" applyAlignment="1">
      <alignment horizontal="center" vertical="center"/>
    </xf>
    <xf numFmtId="178" fontId="0" fillId="0" borderId="29" xfId="0" applyNumberFormat="1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35" borderId="29" xfId="0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178" fontId="0" fillId="35" borderId="15" xfId="0" applyNumberFormat="1" applyFill="1" applyBorder="1" applyAlignment="1">
      <alignment horizontal="center" vertical="center"/>
    </xf>
    <xf numFmtId="178" fontId="0" fillId="35" borderId="29" xfId="0" applyNumberFormat="1" applyFill="1" applyBorder="1" applyAlignment="1">
      <alignment horizontal="center" vertical="center"/>
    </xf>
    <xf numFmtId="178" fontId="0" fillId="35" borderId="11" xfId="0" applyNumberForma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/>
    </xf>
    <xf numFmtId="0" fontId="1" fillId="35" borderId="29" xfId="0" applyFont="1" applyFill="1" applyBorder="1" applyAlignment="1">
      <alignment horizontal="center" vertical="center"/>
    </xf>
    <xf numFmtId="0" fontId="1" fillId="35" borderId="11" xfId="0" applyFont="1" applyFill="1" applyBorder="1" applyAlignment="1">
      <alignment horizontal="center" vertical="center"/>
    </xf>
    <xf numFmtId="0" fontId="1" fillId="35" borderId="15" xfId="0" applyFont="1" applyFill="1" applyBorder="1" applyAlignment="1">
      <alignment horizontal="center" vertical="center" wrapText="1"/>
    </xf>
    <xf numFmtId="0" fontId="1" fillId="35" borderId="29" xfId="0" applyFont="1" applyFill="1" applyBorder="1" applyAlignment="1">
      <alignment horizontal="center" vertical="center" wrapText="1"/>
    </xf>
    <xf numFmtId="0" fontId="1" fillId="35" borderId="11" xfId="0" applyFont="1" applyFill="1" applyBorder="1" applyAlignment="1">
      <alignment horizontal="center" vertical="center" wrapText="1"/>
    </xf>
    <xf numFmtId="3" fontId="0" fillId="35" borderId="15" xfId="0" applyNumberFormat="1" applyFill="1" applyBorder="1" applyAlignment="1">
      <alignment horizontal="center" vertical="center"/>
    </xf>
    <xf numFmtId="3" fontId="0" fillId="35" borderId="29" xfId="0" applyNumberFormat="1" applyFill="1" applyBorder="1" applyAlignment="1">
      <alignment horizontal="center" vertical="center"/>
    </xf>
    <xf numFmtId="3" fontId="0" fillId="35" borderId="11" xfId="0" applyNumberFormat="1" applyFill="1" applyBorder="1" applyAlignment="1">
      <alignment horizontal="center" vertical="center"/>
    </xf>
    <xf numFmtId="3" fontId="0" fillId="0" borderId="29" xfId="0" applyNumberForma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29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179" fontId="6" fillId="36" borderId="10" xfId="53" applyNumberFormat="1" applyFont="1" applyFill="1" applyBorder="1" applyAlignment="1">
      <alignment horizontal="center" vertical="center" wrapText="1"/>
      <protection/>
    </xf>
    <xf numFmtId="179" fontId="6" fillId="36" borderId="19" xfId="53" applyNumberFormat="1" applyFont="1" applyFill="1" applyBorder="1" applyAlignment="1">
      <alignment horizontal="center" vertical="center" wrapText="1"/>
      <protection/>
    </xf>
    <xf numFmtId="178" fontId="6" fillId="36" borderId="48" xfId="53" applyNumberFormat="1" applyFont="1" applyFill="1" applyBorder="1" applyAlignment="1">
      <alignment horizontal="center" vertical="center"/>
      <protection/>
    </xf>
    <xf numFmtId="178" fontId="6" fillId="36" borderId="17" xfId="53" applyNumberFormat="1" applyFont="1" applyFill="1" applyBorder="1" applyAlignment="1">
      <alignment horizontal="center" vertical="center"/>
      <protection/>
    </xf>
    <xf numFmtId="179" fontId="6" fillId="36" borderId="10" xfId="53" applyNumberFormat="1" applyFont="1" applyFill="1" applyBorder="1" applyAlignment="1">
      <alignment horizontal="center" vertical="center"/>
      <protection/>
    </xf>
    <xf numFmtId="179" fontId="6" fillId="36" borderId="19" xfId="53" applyNumberFormat="1" applyFont="1" applyFill="1" applyBorder="1" applyAlignment="1">
      <alignment horizontal="center" vertical="center"/>
      <protection/>
    </xf>
    <xf numFmtId="14" fontId="0" fillId="35" borderId="15" xfId="0" applyNumberFormat="1" applyFill="1" applyBorder="1" applyAlignment="1">
      <alignment horizontal="right" vertical="center"/>
    </xf>
    <xf numFmtId="14" fontId="0" fillId="35" borderId="11" xfId="0" applyNumberFormat="1" applyFill="1" applyBorder="1" applyAlignment="1">
      <alignment horizontal="right" vertical="center"/>
    </xf>
    <xf numFmtId="178" fontId="0" fillId="35" borderId="15" xfId="0" applyNumberFormat="1" applyFill="1" applyBorder="1" applyAlignment="1">
      <alignment horizontal="right" vertical="center"/>
    </xf>
    <xf numFmtId="178" fontId="0" fillId="35" borderId="11" xfId="0" applyNumberFormat="1" applyFill="1" applyBorder="1" applyAlignment="1">
      <alignment horizontal="right" vertical="center"/>
    </xf>
    <xf numFmtId="14" fontId="0" fillId="0" borderId="15" xfId="0" applyNumberFormat="1" applyFill="1" applyBorder="1" applyAlignment="1">
      <alignment horizontal="right" vertical="center"/>
    </xf>
    <xf numFmtId="14" fontId="0" fillId="0" borderId="29" xfId="0" applyNumberFormat="1" applyFill="1" applyBorder="1" applyAlignment="1">
      <alignment horizontal="right" vertical="center"/>
    </xf>
    <xf numFmtId="14" fontId="0" fillId="0" borderId="11" xfId="0" applyNumberFormat="1" applyFill="1" applyBorder="1" applyAlignment="1">
      <alignment horizontal="right" vertical="center"/>
    </xf>
    <xf numFmtId="178" fontId="0" fillId="0" borderId="15" xfId="0" applyNumberFormat="1" applyFill="1" applyBorder="1" applyAlignment="1">
      <alignment horizontal="right" vertical="center"/>
    </xf>
    <xf numFmtId="178" fontId="0" fillId="0" borderId="29" xfId="0" applyNumberFormat="1" applyFill="1" applyBorder="1" applyAlignment="1">
      <alignment horizontal="right" vertical="center"/>
    </xf>
    <xf numFmtId="178" fontId="0" fillId="0" borderId="11" xfId="0" applyNumberFormat="1" applyFill="1" applyBorder="1" applyAlignment="1">
      <alignment horizontal="right" vertical="center"/>
    </xf>
    <xf numFmtId="0" fontId="0" fillId="0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1" fillId="35" borderId="27" xfId="0" applyFont="1" applyFill="1" applyBorder="1" applyAlignment="1">
      <alignment horizontal="center" vertical="center"/>
    </xf>
    <xf numFmtId="167" fontId="0" fillId="35" borderId="10" xfId="0" applyNumberFormat="1" applyFill="1" applyBorder="1" applyAlignment="1">
      <alignment horizontal="center" vertical="center"/>
    </xf>
    <xf numFmtId="167" fontId="0" fillId="0" borderId="10" xfId="0" applyNumberFormat="1" applyFill="1" applyBorder="1" applyAlignment="1">
      <alignment horizontal="center" vertical="center"/>
    </xf>
    <xf numFmtId="0" fontId="3" fillId="36" borderId="16" xfId="52" applyFont="1" applyFill="1" applyBorder="1" applyAlignment="1">
      <alignment horizontal="center" vertical="center"/>
      <protection/>
    </xf>
    <xf numFmtId="0" fontId="3" fillId="36" borderId="50" xfId="52" applyFont="1" applyFill="1" applyBorder="1" applyAlignment="1">
      <alignment horizontal="center" vertical="center"/>
      <protection/>
    </xf>
    <xf numFmtId="0" fontId="3" fillId="36" borderId="51" xfId="52" applyFont="1" applyFill="1" applyBorder="1" applyAlignment="1">
      <alignment horizontal="center" vertical="center"/>
      <protection/>
    </xf>
    <xf numFmtId="167" fontId="0" fillId="33" borderId="10" xfId="0" applyNumberForma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167" fontId="0" fillId="0" borderId="11" xfId="0" applyNumberFormat="1" applyFill="1" applyBorder="1" applyAlignment="1">
      <alignment horizontal="center" vertical="center"/>
    </xf>
    <xf numFmtId="167" fontId="0" fillId="0" borderId="29" xfId="0" applyNumberFormat="1" applyFill="1" applyBorder="1" applyAlignment="1">
      <alignment horizontal="center" vertical="center"/>
    </xf>
    <xf numFmtId="167" fontId="0" fillId="35" borderId="15" xfId="0" applyNumberFormat="1" applyFill="1" applyBorder="1" applyAlignment="1">
      <alignment horizontal="center" vertical="center"/>
    </xf>
    <xf numFmtId="167" fontId="0" fillId="0" borderId="15" xfId="0" applyNumberFormat="1" applyFill="1" applyBorder="1" applyAlignment="1">
      <alignment horizontal="center" vertical="center"/>
    </xf>
    <xf numFmtId="167" fontId="0" fillId="35" borderId="29" xfId="0" applyNumberFormat="1" applyFill="1" applyBorder="1" applyAlignment="1">
      <alignment horizontal="center" vertical="center"/>
    </xf>
    <xf numFmtId="167" fontId="0" fillId="33" borderId="29" xfId="0" applyNumberFormat="1" applyFill="1" applyBorder="1" applyAlignment="1">
      <alignment horizontal="center" vertical="center"/>
    </xf>
    <xf numFmtId="181" fontId="3" fillId="36" borderId="32" xfId="52" applyNumberFormat="1" applyFont="1" applyFill="1" applyBorder="1" applyAlignment="1">
      <alignment horizontal="center" vertical="center"/>
      <protection/>
    </xf>
    <xf numFmtId="0" fontId="0" fillId="0" borderId="29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/>
    </xf>
    <xf numFmtId="0" fontId="0" fillId="35" borderId="29" xfId="0" applyFont="1" applyFill="1" applyBorder="1" applyAlignment="1">
      <alignment horizontal="center" vertical="center"/>
    </xf>
    <xf numFmtId="0" fontId="0" fillId="35" borderId="15" xfId="0" applyFont="1" applyFill="1" applyBorder="1" applyAlignment="1">
      <alignment horizontal="center" vertical="center" wrapText="1"/>
    </xf>
    <xf numFmtId="0" fontId="0" fillId="35" borderId="29" xfId="0" applyFont="1" applyFill="1" applyBorder="1" applyAlignment="1">
      <alignment horizontal="center" vertical="center" wrapText="1"/>
    </xf>
    <xf numFmtId="14" fontId="0" fillId="35" borderId="29" xfId="0" applyNumberFormat="1" applyFill="1" applyBorder="1" applyAlignment="1">
      <alignment horizontal="right" vertical="center"/>
    </xf>
    <xf numFmtId="178" fontId="0" fillId="35" borderId="29" xfId="0" applyNumberFormat="1" applyFill="1" applyBorder="1" applyAlignment="1">
      <alignment horizontal="right" vertical="center"/>
    </xf>
    <xf numFmtId="1" fontId="0" fillId="35" borderId="10" xfId="0" applyNumberFormat="1" applyFill="1" applyBorder="1" applyAlignment="1">
      <alignment horizontal="center" vertical="center"/>
    </xf>
    <xf numFmtId="1" fontId="0" fillId="33" borderId="10" xfId="0" applyNumberFormat="1" applyFill="1" applyBorder="1" applyAlignment="1">
      <alignment horizontal="center" vertical="center"/>
    </xf>
    <xf numFmtId="178" fontId="0" fillId="33" borderId="10" xfId="0" applyNumberFormat="1" applyFill="1" applyBorder="1" applyAlignment="1">
      <alignment horizontal="center" vertical="center"/>
    </xf>
    <xf numFmtId="167" fontId="0" fillId="0" borderId="10" xfId="53" applyNumberFormat="1" applyFont="1" applyFill="1" applyBorder="1" applyAlignment="1">
      <alignment horizontal="center" vertical="center"/>
      <protection/>
    </xf>
    <xf numFmtId="1" fontId="0" fillId="35" borderId="11" xfId="0" applyNumberFormat="1" applyFill="1" applyBorder="1" applyAlignment="1">
      <alignment horizontal="center" vertical="center"/>
    </xf>
    <xf numFmtId="178" fontId="0" fillId="35" borderId="11" xfId="0" applyNumberFormat="1" applyFont="1" applyFill="1" applyBorder="1" applyAlignment="1">
      <alignment horizontal="center" vertical="center"/>
    </xf>
    <xf numFmtId="178" fontId="0" fillId="33" borderId="10" xfId="0" applyNumberFormat="1" applyFont="1" applyFill="1" applyBorder="1" applyAlignment="1">
      <alignment horizontal="center" vertical="center"/>
    </xf>
    <xf numFmtId="178" fontId="0" fillId="35" borderId="10" xfId="0" applyNumberFormat="1" applyFont="1" applyFill="1" applyBorder="1" applyAlignment="1">
      <alignment horizontal="center" vertical="center"/>
    </xf>
    <xf numFmtId="1" fontId="3" fillId="36" borderId="32" xfId="52" applyNumberFormat="1" applyFont="1" applyFill="1" applyBorder="1" applyAlignment="1">
      <alignment horizontal="center" vertical="center"/>
      <protection/>
    </xf>
    <xf numFmtId="167" fontId="0" fillId="35" borderId="11" xfId="0" applyNumberFormat="1" applyFill="1" applyBorder="1" applyAlignment="1">
      <alignment horizontal="center" vertical="center"/>
    </xf>
    <xf numFmtId="14" fontId="0" fillId="33" borderId="15" xfId="53" applyNumberFormat="1" applyFont="1" applyFill="1" applyBorder="1" applyAlignment="1">
      <alignment horizontal="center" vertical="center"/>
      <protection/>
    </xf>
    <xf numFmtId="14" fontId="0" fillId="33" borderId="29" xfId="53" applyNumberFormat="1" applyFont="1" applyFill="1" applyBorder="1" applyAlignment="1">
      <alignment horizontal="center" vertical="center"/>
      <protection/>
    </xf>
    <xf numFmtId="14" fontId="0" fillId="33" borderId="11" xfId="53" applyNumberFormat="1" applyFont="1" applyFill="1" applyBorder="1" applyAlignment="1">
      <alignment horizontal="center" vertical="center"/>
      <protection/>
    </xf>
    <xf numFmtId="178" fontId="0" fillId="33" borderId="15" xfId="53" applyNumberFormat="1" applyFont="1" applyFill="1" applyBorder="1" applyAlignment="1">
      <alignment horizontal="center" vertical="center"/>
      <protection/>
    </xf>
    <xf numFmtId="178" fontId="0" fillId="33" borderId="29" xfId="53" applyNumberFormat="1" applyFont="1" applyFill="1" applyBorder="1" applyAlignment="1">
      <alignment horizontal="center" vertical="center"/>
      <protection/>
    </xf>
    <xf numFmtId="178" fontId="0" fillId="33" borderId="11" xfId="53" applyNumberFormat="1" applyFont="1" applyFill="1" applyBorder="1" applyAlignment="1">
      <alignment horizontal="center" vertical="center"/>
      <protection/>
    </xf>
    <xf numFmtId="167" fontId="0" fillId="33" borderId="15" xfId="0" applyNumberForma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 wrapText="1"/>
    </xf>
    <xf numFmtId="0" fontId="1" fillId="33" borderId="29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/>
    </xf>
    <xf numFmtId="178" fontId="0" fillId="33" borderId="15" xfId="0" applyNumberFormat="1" applyFill="1" applyBorder="1" applyAlignment="1">
      <alignment horizontal="center" vertical="center"/>
    </xf>
    <xf numFmtId="178" fontId="0" fillId="33" borderId="29" xfId="0" applyNumberFormat="1" applyFill="1" applyBorder="1" applyAlignment="1">
      <alignment horizontal="center" vertical="center"/>
    </xf>
    <xf numFmtId="178" fontId="0" fillId="33" borderId="11" xfId="0" applyNumberForma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178" fontId="1" fillId="35" borderId="29" xfId="0" applyNumberFormat="1" applyFont="1" applyFill="1" applyBorder="1" applyAlignment="1">
      <alignment horizontal="center" vertical="center"/>
    </xf>
    <xf numFmtId="167" fontId="0" fillId="33" borderId="11" xfId="0" applyNumberFormat="1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/>
    </xf>
    <xf numFmtId="178" fontId="1" fillId="33" borderId="29" xfId="0" applyNumberFormat="1" applyFont="1" applyFill="1" applyBorder="1" applyAlignment="1">
      <alignment horizontal="center" vertical="center"/>
    </xf>
    <xf numFmtId="178" fontId="1" fillId="33" borderId="11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8" fontId="0" fillId="0" borderId="15" xfId="0" applyNumberFormat="1" applyBorder="1" applyAlignment="1">
      <alignment horizontal="center" vertical="center"/>
    </xf>
    <xf numFmtId="178" fontId="0" fillId="0" borderId="29" xfId="0" applyNumberFormat="1" applyBorder="1" applyAlignment="1">
      <alignment horizontal="center" vertical="center"/>
    </xf>
    <xf numFmtId="178" fontId="0" fillId="0" borderId="11" xfId="0" applyNumberForma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78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8" fontId="0" fillId="35" borderId="29" xfId="0" applyNumberFormat="1" applyFont="1" applyFill="1" applyBorder="1" applyAlignment="1">
      <alignment horizontal="center" vertical="center"/>
    </xf>
    <xf numFmtId="178" fontId="0" fillId="0" borderId="15" xfId="0" applyNumberFormat="1" applyFont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53" applyFont="1" applyFill="1" applyBorder="1" applyAlignment="1">
      <alignment horizontal="center" vertical="center"/>
      <protection/>
    </xf>
    <xf numFmtId="178" fontId="6" fillId="36" borderId="15" xfId="53" applyNumberFormat="1" applyFont="1" applyFill="1" applyBorder="1" applyAlignment="1">
      <alignment horizontal="center" vertical="center" wrapText="1"/>
      <protection/>
    </xf>
    <xf numFmtId="178" fontId="6" fillId="36" borderId="27" xfId="53" applyNumberFormat="1" applyFont="1" applyFill="1" applyBorder="1" applyAlignment="1">
      <alignment horizontal="center" vertical="center" wrapText="1"/>
      <protection/>
    </xf>
    <xf numFmtId="0" fontId="6" fillId="36" borderId="33" xfId="52" applyFont="1" applyFill="1" applyBorder="1" applyAlignment="1">
      <alignment horizontal="center" vertical="center"/>
      <protection/>
    </xf>
    <xf numFmtId="0" fontId="6" fillId="36" borderId="43" xfId="52" applyFont="1" applyFill="1" applyBorder="1" applyAlignment="1">
      <alignment horizontal="center" vertical="center"/>
      <protection/>
    </xf>
    <xf numFmtId="0" fontId="6" fillId="36" borderId="44" xfId="52" applyFont="1" applyFill="1" applyBorder="1" applyAlignment="1">
      <alignment horizontal="center" vertical="center"/>
      <protection/>
    </xf>
    <xf numFmtId="0" fontId="3" fillId="36" borderId="32" xfId="52" applyFont="1" applyFill="1" applyBorder="1" applyAlignment="1">
      <alignment horizontal="center" vertical="center"/>
      <protection/>
    </xf>
    <xf numFmtId="0" fontId="3" fillId="36" borderId="19" xfId="52" applyFont="1" applyFill="1" applyBorder="1" applyAlignment="1">
      <alignment horizontal="center" vertical="center"/>
      <protection/>
    </xf>
    <xf numFmtId="0" fontId="3" fillId="36" borderId="17" xfId="52" applyFont="1" applyFill="1" applyBorder="1" applyAlignment="1">
      <alignment horizontal="center" vertical="center"/>
      <protection/>
    </xf>
    <xf numFmtId="0" fontId="3" fillId="38" borderId="23" xfId="0" applyFont="1" applyFill="1" applyBorder="1" applyAlignment="1">
      <alignment horizontal="center"/>
    </xf>
    <xf numFmtId="0" fontId="3" fillId="38" borderId="24" xfId="0" applyFont="1" applyFill="1" applyBorder="1" applyAlignment="1">
      <alignment horizontal="center"/>
    </xf>
    <xf numFmtId="0" fontId="3" fillId="38" borderId="53" xfId="0" applyFont="1" applyFill="1" applyBorder="1" applyAlignment="1">
      <alignment horizontal="center"/>
    </xf>
    <xf numFmtId="178" fontId="6" fillId="36" borderId="15" xfId="53" applyNumberFormat="1" applyFont="1" applyFill="1" applyBorder="1" applyAlignment="1">
      <alignment horizontal="center" vertical="center"/>
      <protection/>
    </xf>
    <xf numFmtId="178" fontId="6" fillId="36" borderId="27" xfId="53" applyNumberFormat="1" applyFont="1" applyFill="1" applyBorder="1" applyAlignment="1">
      <alignment horizontal="center" vertical="center"/>
      <protection/>
    </xf>
    <xf numFmtId="0" fontId="1" fillId="0" borderId="52" xfId="0" applyFont="1" applyFill="1" applyBorder="1" applyAlignment="1">
      <alignment horizontal="center" vertical="center" wrapText="1"/>
    </xf>
    <xf numFmtId="0" fontId="0" fillId="35" borderId="10" xfId="0" applyNumberFormat="1" applyFill="1" applyBorder="1" applyAlignment="1">
      <alignment horizontal="center" vertical="center"/>
    </xf>
    <xf numFmtId="179" fontId="6" fillId="36" borderId="54" xfId="53" applyNumberFormat="1" applyFont="1" applyFill="1" applyBorder="1" applyAlignment="1">
      <alignment horizontal="center" vertical="center"/>
      <protection/>
    </xf>
    <xf numFmtId="0" fontId="6" fillId="36" borderId="15" xfId="53" applyFont="1" applyFill="1" applyBorder="1" applyAlignment="1">
      <alignment horizontal="center" vertical="center"/>
      <protection/>
    </xf>
    <xf numFmtId="1" fontId="6" fillId="36" borderId="32" xfId="0" applyNumberFormat="1" applyFont="1" applyFill="1" applyBorder="1" applyAlignment="1">
      <alignment horizontal="center"/>
    </xf>
    <xf numFmtId="1" fontId="6" fillId="36" borderId="19" xfId="0" applyNumberFormat="1" applyFont="1" applyFill="1" applyBorder="1" applyAlignment="1">
      <alignment horizontal="center"/>
    </xf>
    <xf numFmtId="1" fontId="6" fillId="36" borderId="17" xfId="0" applyNumberFormat="1" applyFont="1" applyFill="1" applyBorder="1" applyAlignment="1">
      <alignment horizontal="center"/>
    </xf>
    <xf numFmtId="0" fontId="6" fillId="36" borderId="33" xfId="0" applyFont="1" applyFill="1" applyBorder="1" applyAlignment="1">
      <alignment horizontal="center"/>
    </xf>
    <xf numFmtId="0" fontId="6" fillId="36" borderId="43" xfId="0" applyFont="1" applyFill="1" applyBorder="1" applyAlignment="1">
      <alignment horizontal="center"/>
    </xf>
    <xf numFmtId="0" fontId="6" fillId="36" borderId="44" xfId="0" applyFont="1" applyFill="1" applyBorder="1" applyAlignment="1">
      <alignment horizontal="center"/>
    </xf>
    <xf numFmtId="178" fontId="0" fillId="0" borderId="17" xfId="0" applyNumberFormat="1" applyBorder="1" applyAlignment="1">
      <alignment/>
    </xf>
    <xf numFmtId="179" fontId="0" fillId="33" borderId="29" xfId="0" applyNumberFormat="1" applyFill="1" applyBorder="1" applyAlignment="1">
      <alignment horizontal="center" vertical="center"/>
    </xf>
    <xf numFmtId="179" fontId="0" fillId="33" borderId="15" xfId="0" applyNumberFormat="1" applyFill="1" applyBorder="1" applyAlignment="1">
      <alignment horizontal="center" vertical="center"/>
    </xf>
    <xf numFmtId="3" fontId="0" fillId="33" borderId="15" xfId="0" applyNumberFormat="1" applyFill="1" applyBorder="1" applyAlignment="1">
      <alignment horizontal="center" vertical="center"/>
    </xf>
    <xf numFmtId="3" fontId="0" fillId="33" borderId="29" xfId="0" applyNumberFormat="1" applyFill="1" applyBorder="1" applyAlignment="1">
      <alignment horizontal="center" vertical="center"/>
    </xf>
    <xf numFmtId="3" fontId="0" fillId="33" borderId="11" xfId="0" applyNumberFormat="1" applyFill="1" applyBorder="1" applyAlignment="1">
      <alignment horizontal="center" vertical="center"/>
    </xf>
    <xf numFmtId="14" fontId="0" fillId="0" borderId="19" xfId="0" applyNumberFormat="1" applyBorder="1" applyAlignment="1">
      <alignment/>
    </xf>
    <xf numFmtId="14" fontId="0" fillId="33" borderId="15" xfId="0" applyNumberFormat="1" applyFill="1" applyBorder="1" applyAlignment="1">
      <alignment horizontal="right" vertical="center"/>
    </xf>
    <xf numFmtId="14" fontId="0" fillId="33" borderId="11" xfId="0" applyNumberFormat="1" applyFill="1" applyBorder="1" applyAlignment="1">
      <alignment horizontal="right" vertical="center"/>
    </xf>
    <xf numFmtId="0" fontId="6" fillId="36" borderId="49" xfId="53" applyFont="1" applyFill="1" applyBorder="1" applyAlignment="1">
      <alignment horizontal="center" vertical="center" wrapText="1"/>
      <protection/>
    </xf>
    <xf numFmtId="0" fontId="6" fillId="36" borderId="32" xfId="53" applyFont="1" applyFill="1" applyBorder="1" applyAlignment="1">
      <alignment horizontal="center" vertical="center" wrapText="1"/>
      <protection/>
    </xf>
    <xf numFmtId="0" fontId="6" fillId="36" borderId="10" xfId="53" applyFont="1" applyFill="1" applyBorder="1" applyAlignment="1">
      <alignment horizontal="center" vertical="center" wrapText="1"/>
      <protection/>
    </xf>
    <xf numFmtId="0" fontId="6" fillId="36" borderId="19" xfId="53" applyFont="1" applyFill="1" applyBorder="1" applyAlignment="1">
      <alignment horizontal="center" vertical="center" wrapText="1"/>
      <protection/>
    </xf>
    <xf numFmtId="3" fontId="6" fillId="36" borderId="10" xfId="53" applyNumberFormat="1" applyFont="1" applyFill="1" applyBorder="1" applyAlignment="1">
      <alignment horizontal="center" vertical="center" wrapText="1"/>
      <protection/>
    </xf>
    <xf numFmtId="3" fontId="6" fillId="36" borderId="19" xfId="53" applyNumberFormat="1" applyFont="1" applyFill="1" applyBorder="1" applyAlignment="1">
      <alignment horizontal="center" vertical="center" wrapText="1"/>
      <protection/>
    </xf>
    <xf numFmtId="0" fontId="0" fillId="0" borderId="48" xfId="0" applyBorder="1" applyAlignment="1">
      <alignment/>
    </xf>
    <xf numFmtId="0" fontId="0" fillId="33" borderId="29" xfId="0" applyFill="1" applyBorder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horizontal="center" vertical="center"/>
      <protection/>
    </xf>
    <xf numFmtId="0" fontId="0" fillId="33" borderId="29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40" borderId="15" xfId="0" applyFill="1" applyBorder="1" applyAlignment="1" applyProtection="1">
      <alignment horizontal="center" vertical="center"/>
      <protection/>
    </xf>
    <xf numFmtId="0" fontId="0" fillId="40" borderId="29" xfId="0" applyFill="1" applyBorder="1" applyAlignment="1" applyProtection="1">
      <alignment horizontal="center" vertical="center"/>
      <protection/>
    </xf>
    <xf numFmtId="0" fontId="0" fillId="40" borderId="11" xfId="0" applyFill="1" applyBorder="1" applyAlignment="1" applyProtection="1">
      <alignment horizontal="center" vertical="center"/>
      <protection/>
    </xf>
    <xf numFmtId="0" fontId="0" fillId="40" borderId="15" xfId="0" applyFill="1" applyBorder="1" applyAlignment="1" applyProtection="1">
      <alignment horizontal="center" vertical="center" wrapText="1"/>
      <protection/>
    </xf>
    <xf numFmtId="0" fontId="0" fillId="40" borderId="29" xfId="0" applyFill="1" applyBorder="1" applyAlignment="1" applyProtection="1">
      <alignment horizontal="center" vertical="center" wrapText="1"/>
      <protection/>
    </xf>
    <xf numFmtId="0" fontId="0" fillId="40" borderId="11" xfId="0" applyFill="1" applyBorder="1" applyAlignment="1" applyProtection="1">
      <alignment horizontal="center" vertical="center" wrapText="1"/>
      <protection/>
    </xf>
    <xf numFmtId="0" fontId="0" fillId="35" borderId="15" xfId="0" applyFill="1" applyBorder="1" applyAlignment="1" applyProtection="1">
      <alignment horizontal="center" vertical="center"/>
      <protection/>
    </xf>
    <xf numFmtId="0" fontId="0" fillId="35" borderId="29" xfId="0" applyFill="1" applyBorder="1" applyAlignment="1" applyProtection="1">
      <alignment horizontal="center" vertical="center"/>
      <protection/>
    </xf>
    <xf numFmtId="0" fontId="0" fillId="35" borderId="11" xfId="0" applyFill="1" applyBorder="1" applyAlignment="1" applyProtection="1">
      <alignment horizontal="center" vertical="center"/>
      <protection/>
    </xf>
    <xf numFmtId="0" fontId="0" fillId="35" borderId="15" xfId="0" applyFill="1" applyBorder="1" applyAlignment="1" applyProtection="1">
      <alignment horizontal="center" vertical="center" wrapText="1"/>
      <protection/>
    </xf>
    <xf numFmtId="0" fontId="0" fillId="35" borderId="29" xfId="0" applyFill="1" applyBorder="1" applyAlignment="1" applyProtection="1">
      <alignment horizontal="center" vertical="center" wrapText="1"/>
      <protection/>
    </xf>
    <xf numFmtId="0" fontId="0" fillId="35" borderId="11" xfId="0" applyFill="1" applyBorder="1" applyAlignment="1" applyProtection="1">
      <alignment horizontal="center" vertical="center" wrapText="1"/>
      <protection/>
    </xf>
    <xf numFmtId="0" fontId="0" fillId="33" borderId="15" xfId="0" applyFill="1" applyBorder="1" applyAlignment="1" applyProtection="1">
      <alignment horizontal="center" vertical="center"/>
      <protection/>
    </xf>
    <xf numFmtId="0" fontId="0" fillId="33" borderId="15" xfId="0" applyFill="1" applyBorder="1" applyAlignment="1" applyProtection="1">
      <alignment horizontal="center" vertical="center" wrapText="1"/>
      <protection/>
    </xf>
    <xf numFmtId="0" fontId="0" fillId="33" borderId="15" xfId="0" applyFont="1" applyFill="1" applyBorder="1" applyAlignment="1" applyProtection="1">
      <alignment horizontal="center" vertical="center" wrapText="1"/>
      <protection/>
    </xf>
    <xf numFmtId="0" fontId="0" fillId="33" borderId="29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41" borderId="15" xfId="0" applyFill="1" applyBorder="1" applyAlignment="1" applyProtection="1">
      <alignment horizontal="center" vertical="center"/>
      <protection/>
    </xf>
    <xf numFmtId="0" fontId="0" fillId="41" borderId="29" xfId="0" applyFill="1" applyBorder="1" applyAlignment="1" applyProtection="1">
      <alignment horizontal="center" vertical="center"/>
      <protection/>
    </xf>
    <xf numFmtId="0" fontId="0" fillId="41" borderId="11" xfId="0" applyFill="1" applyBorder="1" applyAlignment="1" applyProtection="1">
      <alignment horizontal="center" vertical="center"/>
      <protection/>
    </xf>
    <xf numFmtId="0" fontId="0" fillId="41" borderId="15" xfId="0" applyFill="1" applyBorder="1" applyAlignment="1" applyProtection="1">
      <alignment horizontal="center" vertical="center" wrapText="1"/>
      <protection/>
    </xf>
    <xf numFmtId="0" fontId="0" fillId="41" borderId="29" xfId="0" applyFill="1" applyBorder="1" applyAlignment="1" applyProtection="1">
      <alignment horizontal="center" vertical="center" wrapText="1"/>
      <protection/>
    </xf>
    <xf numFmtId="0" fontId="0" fillId="41" borderId="11" xfId="0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29" xfId="0" applyFill="1" applyBorder="1" applyAlignment="1" applyProtection="1">
      <alignment horizontal="center"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179" fontId="0" fillId="0" borderId="15" xfId="0" applyNumberFormat="1" applyFill="1" applyBorder="1" applyAlignment="1">
      <alignment horizontal="center" vertical="center"/>
    </xf>
    <xf numFmtId="179" fontId="0" fillId="0" borderId="29" xfId="0" applyNumberFormat="1" applyFill="1" applyBorder="1" applyAlignment="1">
      <alignment horizontal="center" vertical="center"/>
    </xf>
    <xf numFmtId="179" fontId="0" fillId="0" borderId="11" xfId="0" applyNumberFormat="1" applyFill="1" applyBorder="1" applyAlignment="1">
      <alignment horizontal="center" vertical="center"/>
    </xf>
    <xf numFmtId="3" fontId="0" fillId="33" borderId="15" xfId="0" applyNumberFormat="1" applyFont="1" applyFill="1" applyBorder="1" applyAlignment="1">
      <alignment horizontal="center" vertical="center"/>
    </xf>
    <xf numFmtId="3" fontId="0" fillId="33" borderId="29" xfId="0" applyNumberFormat="1" applyFont="1" applyFill="1" applyBorder="1" applyAlignment="1">
      <alignment horizontal="center" vertical="center"/>
    </xf>
    <xf numFmtId="3" fontId="0" fillId="33" borderId="11" xfId="0" applyNumberFormat="1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6" fillId="36" borderId="55" xfId="52" applyFont="1" applyFill="1" applyBorder="1" applyAlignment="1">
      <alignment horizontal="center" vertical="center"/>
      <protection/>
    </xf>
    <xf numFmtId="0" fontId="6" fillId="36" borderId="56" xfId="52" applyFont="1" applyFill="1" applyBorder="1" applyAlignment="1">
      <alignment horizontal="center" vertical="center"/>
      <protection/>
    </xf>
    <xf numFmtId="0" fontId="6" fillId="36" borderId="57" xfId="52" applyFont="1" applyFill="1" applyBorder="1" applyAlignment="1">
      <alignment horizontal="center" vertical="center"/>
      <protection/>
    </xf>
    <xf numFmtId="178" fontId="0" fillId="33" borderId="15" xfId="0" applyNumberFormat="1" applyFill="1" applyBorder="1" applyAlignment="1">
      <alignment horizontal="right" vertical="center"/>
    </xf>
    <xf numFmtId="178" fontId="0" fillId="33" borderId="11" xfId="0" applyNumberFormat="1" applyFill="1" applyBorder="1" applyAlignment="1">
      <alignment horizontal="right" vertical="center"/>
    </xf>
    <xf numFmtId="14" fontId="0" fillId="33" borderId="29" xfId="0" applyNumberFormat="1" applyFill="1" applyBorder="1" applyAlignment="1">
      <alignment horizontal="right" vertical="center"/>
    </xf>
    <xf numFmtId="178" fontId="0" fillId="33" borderId="29" xfId="0" applyNumberFormat="1" applyFill="1" applyBorder="1" applyAlignment="1">
      <alignment horizontal="right" vertical="center"/>
    </xf>
    <xf numFmtId="0" fontId="0" fillId="35" borderId="29" xfId="0" applyFill="1" applyBorder="1" applyAlignment="1">
      <alignment/>
    </xf>
    <xf numFmtId="0" fontId="0" fillId="35" borderId="11" xfId="0" applyFill="1" applyBorder="1" applyAlignment="1">
      <alignment/>
    </xf>
    <xf numFmtId="0" fontId="1" fillId="35" borderId="15" xfId="51" applyFont="1" applyFill="1" applyBorder="1" applyAlignment="1">
      <alignment horizontal="center" vertical="center" wrapText="1"/>
      <protection/>
    </xf>
    <xf numFmtId="0" fontId="1" fillId="35" borderId="29" xfId="51" applyFont="1" applyFill="1" applyBorder="1" applyAlignment="1">
      <alignment horizontal="center" vertical="center" wrapText="1"/>
      <protection/>
    </xf>
    <xf numFmtId="0" fontId="1" fillId="0" borderId="15" xfId="51" applyFont="1" applyFill="1" applyBorder="1" applyAlignment="1">
      <alignment horizontal="center" vertical="center" wrapText="1"/>
      <protection/>
    </xf>
    <xf numFmtId="0" fontId="1" fillId="0" borderId="29" xfId="51" applyFont="1" applyFill="1" applyBorder="1" applyAlignment="1">
      <alignment horizontal="center" vertical="center" wrapText="1"/>
      <protection/>
    </xf>
    <xf numFmtId="0" fontId="1" fillId="0" borderId="11" xfId="51" applyFont="1" applyFill="1" applyBorder="1" applyAlignment="1">
      <alignment horizontal="center" vertical="center" wrapText="1"/>
      <protection/>
    </xf>
    <xf numFmtId="0" fontId="1" fillId="35" borderId="11" xfId="51" applyFont="1" applyFill="1" applyBorder="1" applyAlignment="1">
      <alignment horizontal="center" vertical="center" wrapText="1"/>
      <protection/>
    </xf>
    <xf numFmtId="179" fontId="6" fillId="36" borderId="48" xfId="53" applyNumberFormat="1" applyFont="1" applyFill="1" applyBorder="1" applyAlignment="1">
      <alignment horizontal="right" vertical="center"/>
      <protection/>
    </xf>
    <xf numFmtId="179" fontId="6" fillId="36" borderId="17" xfId="53" applyNumberFormat="1" applyFont="1" applyFill="1" applyBorder="1" applyAlignment="1">
      <alignment horizontal="right" vertical="center"/>
      <protection/>
    </xf>
    <xf numFmtId="0" fontId="0" fillId="35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1" fontId="3" fillId="36" borderId="19" xfId="52" applyNumberFormat="1" applyFont="1" applyFill="1" applyBorder="1" applyAlignment="1">
      <alignment horizontal="center" vertical="center"/>
      <protection/>
    </xf>
    <xf numFmtId="1" fontId="3" fillId="36" borderId="17" xfId="52" applyNumberFormat="1" applyFont="1" applyFill="1" applyBorder="1" applyAlignment="1">
      <alignment horizontal="center" vertical="center"/>
      <protection/>
    </xf>
    <xf numFmtId="179" fontId="6" fillId="36" borderId="58" xfId="52" applyNumberFormat="1" applyFont="1" applyFill="1" applyBorder="1" applyAlignment="1">
      <alignment horizontal="center" vertical="center"/>
      <protection/>
    </xf>
    <xf numFmtId="179" fontId="6" fillId="36" borderId="59" xfId="52" applyNumberFormat="1" applyFont="1" applyFill="1" applyBorder="1" applyAlignment="1">
      <alignment horizontal="center" vertical="center"/>
      <protection/>
    </xf>
    <xf numFmtId="179" fontId="0" fillId="35" borderId="15" xfId="0" applyNumberFormat="1" applyFill="1" applyBorder="1" applyAlignment="1">
      <alignment horizontal="right" vertical="center"/>
    </xf>
    <xf numFmtId="179" fontId="0" fillId="35" borderId="29" xfId="0" applyNumberFormat="1" applyFill="1" applyBorder="1" applyAlignment="1">
      <alignment horizontal="right" vertical="center"/>
    </xf>
    <xf numFmtId="179" fontId="0" fillId="35" borderId="11" xfId="0" applyNumberFormat="1" applyFill="1" applyBorder="1" applyAlignment="1">
      <alignment horizontal="right" vertical="center"/>
    </xf>
    <xf numFmtId="179" fontId="0" fillId="0" borderId="15" xfId="0" applyNumberFormat="1" applyFill="1" applyBorder="1" applyAlignment="1">
      <alignment horizontal="right" vertical="center"/>
    </xf>
    <xf numFmtId="179" fontId="0" fillId="0" borderId="29" xfId="0" applyNumberFormat="1" applyFill="1" applyBorder="1" applyAlignment="1">
      <alignment horizontal="right" vertical="center"/>
    </xf>
    <xf numFmtId="179" fontId="0" fillId="0" borderId="11" xfId="0" applyNumberFormat="1" applyFill="1" applyBorder="1" applyAlignment="1">
      <alignment horizontal="right" vertical="center"/>
    </xf>
    <xf numFmtId="0" fontId="0" fillId="0" borderId="10" xfId="0" applyFill="1" applyBorder="1" applyAlignment="1" applyProtection="1">
      <alignment horizontal="center" vertical="center"/>
      <protection/>
    </xf>
    <xf numFmtId="0" fontId="0" fillId="35" borderId="10" xfId="0" applyFill="1" applyBorder="1" applyAlignment="1" applyProtection="1">
      <alignment horizontal="center" vertical="center"/>
      <protection/>
    </xf>
    <xf numFmtId="3" fontId="0" fillId="35" borderId="10" xfId="0" applyNumberFormat="1" applyFill="1" applyBorder="1" applyAlignment="1" applyProtection="1">
      <alignment horizontal="center" vertical="center"/>
      <protection/>
    </xf>
    <xf numFmtId="0" fontId="0" fillId="35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179" fontId="0" fillId="0" borderId="10" xfId="0" applyNumberFormat="1" applyFill="1" applyBorder="1" applyAlignment="1">
      <alignment horizontal="center" vertical="center"/>
    </xf>
    <xf numFmtId="179" fontId="0" fillId="35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 applyProtection="1">
      <alignment horizontal="center" vertical="center"/>
      <protection/>
    </xf>
    <xf numFmtId="179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33" borderId="10" xfId="0" applyFont="1" applyFill="1" applyBorder="1" applyAlignment="1">
      <alignment horizontal="center" vertical="center"/>
    </xf>
    <xf numFmtId="0" fontId="6" fillId="36" borderId="14" xfId="53" applyFont="1" applyFill="1" applyBorder="1" applyAlignment="1">
      <alignment horizontal="center" vertical="center"/>
      <protection/>
    </xf>
    <xf numFmtId="0" fontId="6" fillId="36" borderId="60" xfId="53" applyFont="1" applyFill="1" applyBorder="1" applyAlignment="1">
      <alignment horizontal="center" vertical="center"/>
      <protection/>
    </xf>
    <xf numFmtId="3" fontId="6" fillId="36" borderId="10" xfId="53" applyNumberFormat="1" applyFont="1" applyFill="1" applyBorder="1" applyAlignment="1">
      <alignment horizontal="center" vertical="center"/>
      <protection/>
    </xf>
    <xf numFmtId="3" fontId="6" fillId="36" borderId="19" xfId="53" applyNumberFormat="1" applyFont="1" applyFill="1" applyBorder="1" applyAlignment="1">
      <alignment horizontal="center" vertical="center"/>
      <protection/>
    </xf>
    <xf numFmtId="0" fontId="6" fillId="36" borderId="61" xfId="53" applyFont="1" applyFill="1" applyBorder="1" applyAlignment="1">
      <alignment horizontal="center" vertical="center" wrapText="1"/>
      <protection/>
    </xf>
    <xf numFmtId="0" fontId="6" fillId="36" borderId="62" xfId="53" applyFont="1" applyFill="1" applyBorder="1" applyAlignment="1">
      <alignment horizontal="center" vertical="center" wrapText="1"/>
      <protection/>
    </xf>
    <xf numFmtId="0" fontId="6" fillId="36" borderId="31" xfId="53" applyFont="1" applyFill="1" applyBorder="1" applyAlignment="1">
      <alignment horizontal="center" vertical="center" wrapText="1"/>
      <protection/>
    </xf>
    <xf numFmtId="0" fontId="6" fillId="36" borderId="63" xfId="53" applyFont="1" applyFill="1" applyBorder="1" applyAlignment="1">
      <alignment horizontal="center" vertical="center" wrapText="1"/>
      <protection/>
    </xf>
    <xf numFmtId="0" fontId="6" fillId="36" borderId="29" xfId="53" applyFont="1" applyFill="1" applyBorder="1" applyAlignment="1">
      <alignment horizontal="center" vertical="center" wrapText="1"/>
      <protection/>
    </xf>
    <xf numFmtId="0" fontId="6" fillId="36" borderId="27" xfId="53" applyFont="1" applyFill="1" applyBorder="1" applyAlignment="1">
      <alignment horizontal="center" vertical="center" wrapText="1"/>
      <protection/>
    </xf>
    <xf numFmtId="3" fontId="0" fillId="35" borderId="11" xfId="0" applyNumberFormat="1" applyFill="1" applyBorder="1" applyAlignment="1" applyProtection="1">
      <alignment horizontal="center" vertical="center"/>
      <protection/>
    </xf>
    <xf numFmtId="0" fontId="6" fillId="36" borderId="15" xfId="53" applyFont="1" applyFill="1" applyBorder="1" applyAlignment="1">
      <alignment horizontal="center" vertical="center"/>
      <protection/>
    </xf>
    <xf numFmtId="0" fontId="6" fillId="36" borderId="27" xfId="53" applyFont="1" applyFill="1" applyBorder="1" applyAlignment="1">
      <alignment horizontal="center" vertical="center"/>
      <protection/>
    </xf>
    <xf numFmtId="0" fontId="6" fillId="36" borderId="18" xfId="53" applyFont="1" applyFill="1" applyBorder="1" applyAlignment="1">
      <alignment horizontal="center" vertical="center"/>
      <protection/>
    </xf>
    <xf numFmtId="0" fontId="6" fillId="36" borderId="64" xfId="53" applyFont="1" applyFill="1" applyBorder="1" applyAlignment="1">
      <alignment horizontal="center" vertical="center"/>
      <protection/>
    </xf>
    <xf numFmtId="200" fontId="6" fillId="36" borderId="54" xfId="53" applyNumberFormat="1" applyFont="1" applyFill="1" applyBorder="1" applyAlignment="1">
      <alignment horizontal="center" vertical="center"/>
      <protection/>
    </xf>
    <xf numFmtId="200" fontId="6" fillId="36" borderId="28" xfId="53" applyNumberFormat="1" applyFont="1" applyFill="1" applyBorder="1" applyAlignment="1">
      <alignment horizontal="center" vertical="center"/>
      <protection/>
    </xf>
    <xf numFmtId="0" fontId="6" fillId="36" borderId="65" xfId="53" applyFont="1" applyFill="1" applyBorder="1" applyAlignment="1">
      <alignment horizontal="center" vertical="center"/>
      <protection/>
    </xf>
    <xf numFmtId="0" fontId="6" fillId="36" borderId="56" xfId="53" applyFont="1" applyFill="1" applyBorder="1" applyAlignment="1">
      <alignment horizontal="center" vertical="center"/>
      <protection/>
    </xf>
    <xf numFmtId="0" fontId="6" fillId="36" borderId="57" xfId="53" applyFont="1" applyFill="1" applyBorder="1" applyAlignment="1">
      <alignment horizontal="center" vertical="center"/>
      <protection/>
    </xf>
    <xf numFmtId="0" fontId="3" fillId="38" borderId="46" xfId="0" applyFont="1" applyFill="1" applyBorder="1" applyAlignment="1">
      <alignment horizontal="center"/>
    </xf>
    <xf numFmtId="0" fontId="3" fillId="38" borderId="47" xfId="0" applyFont="1" applyFill="1" applyBorder="1" applyAlignment="1">
      <alignment horizontal="center"/>
    </xf>
    <xf numFmtId="178" fontId="6" fillId="36" borderId="15" xfId="53" applyNumberFormat="1" applyFont="1" applyFill="1" applyBorder="1" applyAlignment="1">
      <alignment horizontal="center" vertical="center"/>
      <protection/>
    </xf>
    <xf numFmtId="178" fontId="6" fillId="36" borderId="27" xfId="53" applyNumberFormat="1" applyFont="1" applyFill="1" applyBorder="1" applyAlignment="1">
      <alignment horizontal="center" vertical="center"/>
      <protection/>
    </xf>
    <xf numFmtId="178" fontId="6" fillId="36" borderId="15" xfId="53" applyNumberFormat="1" applyFont="1" applyFill="1" applyBorder="1" applyAlignment="1">
      <alignment horizontal="center" vertical="center" wrapText="1"/>
      <protection/>
    </xf>
    <xf numFmtId="178" fontId="6" fillId="36" borderId="27" xfId="53" applyNumberFormat="1" applyFont="1" applyFill="1" applyBorder="1" applyAlignment="1">
      <alignment horizontal="center" vertical="center" wrapText="1"/>
      <protection/>
    </xf>
    <xf numFmtId="3" fontId="0" fillId="33" borderId="10" xfId="0" applyNumberFormat="1" applyFont="1" applyFill="1" applyBorder="1" applyAlignment="1" applyProtection="1">
      <alignment horizontal="center" vertical="center"/>
      <protection/>
    </xf>
    <xf numFmtId="200" fontId="0" fillId="35" borderId="15" xfId="0" applyNumberFormat="1" applyFill="1" applyBorder="1" applyAlignment="1">
      <alignment horizontal="right" vertical="center"/>
    </xf>
    <xf numFmtId="200" fontId="0" fillId="35" borderId="29" xfId="0" applyNumberFormat="1" applyFill="1" applyBorder="1" applyAlignment="1">
      <alignment horizontal="right" vertical="center"/>
    </xf>
    <xf numFmtId="200" fontId="0" fillId="35" borderId="11" xfId="0" applyNumberFormat="1" applyFill="1" applyBorder="1" applyAlignment="1">
      <alignment horizontal="right" vertical="center"/>
    </xf>
    <xf numFmtId="0" fontId="3" fillId="36" borderId="15" xfId="0" applyFont="1" applyFill="1" applyBorder="1" applyAlignment="1">
      <alignment horizontal="center" vertical="center" wrapText="1"/>
    </xf>
    <xf numFmtId="0" fontId="3" fillId="36" borderId="29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left"/>
    </xf>
    <xf numFmtId="0" fontId="3" fillId="38" borderId="14" xfId="0" applyFont="1" applyFill="1" applyBorder="1" applyAlignment="1">
      <alignment horizontal="center"/>
    </xf>
    <xf numFmtId="0" fontId="3" fillId="38" borderId="18" xfId="0" applyFont="1" applyFill="1" applyBorder="1" applyAlignment="1">
      <alignment horizontal="center"/>
    </xf>
    <xf numFmtId="0" fontId="3" fillId="38" borderId="60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left" vertical="center"/>
    </xf>
    <xf numFmtId="179" fontId="3" fillId="35" borderId="10" xfId="0" applyNumberFormat="1" applyFont="1" applyFill="1" applyBorder="1" applyAlignment="1">
      <alignment horizontal="right" vertical="center"/>
    </xf>
    <xf numFmtId="0" fontId="3" fillId="36" borderId="10" xfId="0" applyFont="1" applyFill="1" applyBorder="1" applyAlignment="1">
      <alignment horizontal="left" vertical="center"/>
    </xf>
    <xf numFmtId="10" fontId="3" fillId="36" borderId="10" xfId="0" applyNumberFormat="1" applyFont="1" applyFill="1" applyBorder="1" applyAlignment="1">
      <alignment horizontal="right" vertical="center"/>
    </xf>
    <xf numFmtId="0" fontId="14" fillId="38" borderId="10" xfId="0" applyFont="1" applyFill="1" applyBorder="1" applyAlignment="1">
      <alignment horizontal="left"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/>
    </xf>
    <xf numFmtId="3" fontId="3" fillId="36" borderId="10" xfId="0" applyNumberFormat="1" applyFont="1" applyFill="1" applyBorder="1" applyAlignment="1">
      <alignment horizontal="center" vertical="center" wrapText="1"/>
    </xf>
    <xf numFmtId="179" fontId="3" fillId="36" borderId="10" xfId="0" applyNumberFormat="1" applyFont="1" applyFill="1" applyBorder="1" applyAlignment="1">
      <alignment horizontal="center" vertical="center" wrapText="1"/>
    </xf>
    <xf numFmtId="179" fontId="3" fillId="36" borderId="15" xfId="0" applyNumberFormat="1" applyFont="1" applyFill="1" applyBorder="1" applyAlignment="1">
      <alignment horizontal="center" vertical="center"/>
    </xf>
    <xf numFmtId="179" fontId="3" fillId="36" borderId="29" xfId="0" applyNumberFormat="1" applyFont="1" applyFill="1" applyBorder="1" applyAlignment="1">
      <alignment horizontal="center" vertical="center"/>
    </xf>
    <xf numFmtId="179" fontId="3" fillId="36" borderId="1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0" fillId="33" borderId="15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0" borderId="52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35" borderId="30" xfId="0" applyFill="1" applyBorder="1" applyAlignment="1">
      <alignment horizontal="center" vertical="center"/>
    </xf>
    <xf numFmtId="0" fontId="0" fillId="35" borderId="52" xfId="0" applyFill="1" applyBorder="1" applyAlignment="1">
      <alignment horizontal="center" vertical="center"/>
    </xf>
    <xf numFmtId="0" fontId="0" fillId="35" borderId="38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4" fontId="0" fillId="0" borderId="63" xfId="0" applyNumberFormat="1" applyFill="1" applyBorder="1" applyAlignment="1">
      <alignment horizontal="right" vertical="center"/>
    </xf>
    <xf numFmtId="0" fontId="6" fillId="36" borderId="1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179" fontId="0" fillId="0" borderId="63" xfId="0" applyNumberFormat="1" applyFill="1" applyBorder="1" applyAlignment="1">
      <alignment horizontal="right" vertical="center"/>
    </xf>
    <xf numFmtId="0" fontId="3" fillId="38" borderId="66" xfId="0" applyFont="1" applyFill="1" applyBorder="1" applyAlignment="1">
      <alignment horizontal="center"/>
    </xf>
    <xf numFmtId="0" fontId="3" fillId="38" borderId="67" xfId="0" applyFont="1" applyFill="1" applyBorder="1" applyAlignment="1">
      <alignment horizontal="center"/>
    </xf>
    <xf numFmtId="0" fontId="3" fillId="38" borderId="30" xfId="0" applyFont="1" applyFill="1" applyBorder="1" applyAlignment="1">
      <alignment horizontal="center"/>
    </xf>
    <xf numFmtId="0" fontId="6" fillId="36" borderId="43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/>
    </xf>
    <xf numFmtId="0" fontId="6" fillId="36" borderId="19" xfId="0" applyFont="1" applyFill="1" applyBorder="1" applyAlignment="1">
      <alignment horizontal="center" vertical="center"/>
    </xf>
    <xf numFmtId="0" fontId="6" fillId="36" borderId="43" xfId="0" applyFont="1" applyFill="1" applyBorder="1" applyAlignment="1">
      <alignment horizontal="center" vertical="center" wrapText="1"/>
    </xf>
    <xf numFmtId="178" fontId="6" fillId="36" borderId="10" xfId="0" applyNumberFormat="1" applyFont="1" applyFill="1" applyBorder="1" applyAlignment="1">
      <alignment horizontal="center"/>
    </xf>
    <xf numFmtId="178" fontId="6" fillId="36" borderId="19" xfId="0" applyNumberFormat="1" applyFont="1" applyFill="1" applyBorder="1" applyAlignment="1">
      <alignment horizontal="center"/>
    </xf>
    <xf numFmtId="0" fontId="6" fillId="36" borderId="43" xfId="0" applyFont="1" applyFill="1" applyBorder="1" applyAlignment="1">
      <alignment horizontal="center"/>
    </xf>
    <xf numFmtId="0" fontId="6" fillId="36" borderId="44" xfId="0" applyFont="1" applyFill="1" applyBorder="1" applyAlignment="1">
      <alignment horizontal="center"/>
    </xf>
    <xf numFmtId="0" fontId="6" fillId="36" borderId="48" xfId="0" applyFont="1" applyFill="1" applyBorder="1" applyAlignment="1">
      <alignment horizontal="center"/>
    </xf>
    <xf numFmtId="0" fontId="6" fillId="36" borderId="33" xfId="0" applyFont="1" applyFill="1" applyBorder="1" applyAlignment="1">
      <alignment horizontal="center" vertical="center" wrapText="1"/>
    </xf>
    <xf numFmtId="0" fontId="6" fillId="36" borderId="49" xfId="0" applyFont="1" applyFill="1" applyBorder="1" applyAlignment="1">
      <alignment horizontal="center" vertical="center"/>
    </xf>
    <xf numFmtId="0" fontId="6" fillId="36" borderId="32" xfId="0" applyFont="1" applyFill="1" applyBorder="1" applyAlignment="1">
      <alignment horizontal="center" vertical="center"/>
    </xf>
    <xf numFmtId="179" fontId="6" fillId="36" borderId="48" xfId="0" applyNumberFormat="1" applyFont="1" applyFill="1" applyBorder="1" applyAlignment="1">
      <alignment/>
    </xf>
    <xf numFmtId="179" fontId="6" fillId="36" borderId="17" xfId="0" applyNumberFormat="1" applyFont="1" applyFill="1" applyBorder="1" applyAlignment="1">
      <alignment/>
    </xf>
    <xf numFmtId="0" fontId="14" fillId="38" borderId="14" xfId="0" applyFont="1" applyFill="1" applyBorder="1" applyAlignment="1">
      <alignment horizontal="left" wrapText="1"/>
    </xf>
    <xf numFmtId="0" fontId="14" fillId="38" borderId="18" xfId="0" applyFont="1" applyFill="1" applyBorder="1" applyAlignment="1">
      <alignment horizontal="left" wrapText="1"/>
    </xf>
    <xf numFmtId="0" fontId="14" fillId="38" borderId="60" xfId="0" applyFont="1" applyFill="1" applyBorder="1" applyAlignment="1">
      <alignment horizontal="left" wrapText="1"/>
    </xf>
    <xf numFmtId="0" fontId="3" fillId="38" borderId="14" xfId="0" applyFont="1" applyFill="1" applyBorder="1" applyAlignment="1">
      <alignment horizontal="left"/>
    </xf>
    <xf numFmtId="0" fontId="3" fillId="38" borderId="18" xfId="0" applyFont="1" applyFill="1" applyBorder="1" applyAlignment="1">
      <alignment horizontal="left"/>
    </xf>
    <xf numFmtId="0" fontId="3" fillId="38" borderId="60" xfId="0" applyFont="1" applyFill="1" applyBorder="1" applyAlignment="1">
      <alignment horizontal="left"/>
    </xf>
    <xf numFmtId="0" fontId="6" fillId="36" borderId="21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179" fontId="0" fillId="0" borderId="15" xfId="0" applyNumberFormat="1" applyFont="1" applyFill="1" applyBorder="1" applyAlignment="1">
      <alignment horizontal="right" vertical="center"/>
    </xf>
    <xf numFmtId="179" fontId="0" fillId="0" borderId="29" xfId="0" applyNumberFormat="1" applyFont="1" applyFill="1" applyBorder="1" applyAlignment="1">
      <alignment horizontal="right" vertical="center"/>
    </xf>
    <xf numFmtId="179" fontId="0" fillId="0" borderId="11" xfId="0" applyNumberFormat="1" applyFont="1" applyFill="1" applyBorder="1" applyAlignment="1">
      <alignment horizontal="right" vertical="center"/>
    </xf>
    <xf numFmtId="0" fontId="3" fillId="38" borderId="24" xfId="0" applyFont="1" applyFill="1" applyBorder="1" applyAlignment="1">
      <alignment horizontal="center"/>
    </xf>
    <xf numFmtId="0" fontId="3" fillId="38" borderId="53" xfId="0" applyFont="1" applyFill="1" applyBorder="1" applyAlignment="1">
      <alignment horizontal="center"/>
    </xf>
    <xf numFmtId="0" fontId="6" fillId="36" borderId="55" xfId="0" applyFont="1" applyFill="1" applyBorder="1" applyAlignment="1">
      <alignment horizontal="center" vertical="center" wrapText="1"/>
    </xf>
    <xf numFmtId="0" fontId="6" fillId="36" borderId="57" xfId="0" applyFont="1" applyFill="1" applyBorder="1" applyAlignment="1">
      <alignment horizontal="center" vertical="center" wrapText="1"/>
    </xf>
    <xf numFmtId="178" fontId="52" fillId="0" borderId="10" xfId="0" applyNumberFormat="1" applyFont="1" applyFill="1" applyBorder="1" applyAlignment="1">
      <alignment horizontal="right"/>
    </xf>
    <xf numFmtId="0" fontId="52" fillId="0" borderId="10" xfId="0" applyFont="1" applyFill="1" applyBorder="1" applyAlignment="1">
      <alignment horizontal="center" vertical="center"/>
    </xf>
    <xf numFmtId="14" fontId="52" fillId="0" borderId="10" xfId="0" applyNumberFormat="1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/>
    </xf>
    <xf numFmtId="14" fontId="53" fillId="0" borderId="10" xfId="0" applyNumberFormat="1" applyFont="1" applyFill="1" applyBorder="1" applyAlignment="1">
      <alignment/>
    </xf>
    <xf numFmtId="178" fontId="53" fillId="0" borderId="10" xfId="0" applyNumberFormat="1" applyFont="1" applyFill="1" applyBorder="1" applyAlignment="1">
      <alignment horizontal="right"/>
    </xf>
    <xf numFmtId="14" fontId="53" fillId="0" borderId="10" xfId="0" applyNumberFormat="1" applyFont="1" applyFill="1" applyBorder="1" applyAlignment="1">
      <alignment vertical="center"/>
    </xf>
    <xf numFmtId="0" fontId="0" fillId="0" borderId="13" xfId="51" applyFont="1" applyFill="1" applyBorder="1" applyAlignment="1">
      <alignment horizontal="center" vertical="center" wrapText="1"/>
      <protection/>
    </xf>
    <xf numFmtId="0" fontId="0" fillId="0" borderId="14" xfId="51" applyFont="1" applyFill="1" applyBorder="1" applyAlignment="1">
      <alignment horizontal="center" vertical="center" wrapText="1"/>
      <protection/>
    </xf>
    <xf numFmtId="0" fontId="53" fillId="0" borderId="33" xfId="51" applyFont="1" applyFill="1" applyBorder="1" applyAlignment="1">
      <alignment horizontal="center" vertical="center" wrapText="1"/>
      <protection/>
    </xf>
    <xf numFmtId="0" fontId="53" fillId="0" borderId="43" xfId="0" applyFont="1" applyFill="1" applyBorder="1" applyAlignment="1">
      <alignment horizontal="center" vertical="center"/>
    </xf>
    <xf numFmtId="167" fontId="53" fillId="0" borderId="43" xfId="0" applyNumberFormat="1" applyFont="1" applyFill="1" applyBorder="1" applyAlignment="1">
      <alignment horizontal="center" vertical="center"/>
    </xf>
    <xf numFmtId="14" fontId="53" fillId="0" borderId="43" xfId="0" applyNumberFormat="1" applyFont="1" applyFill="1" applyBorder="1" applyAlignment="1">
      <alignment/>
    </xf>
    <xf numFmtId="178" fontId="53" fillId="0" borderId="43" xfId="0" applyNumberFormat="1" applyFont="1" applyFill="1" applyBorder="1" applyAlignment="1">
      <alignment horizontal="right"/>
    </xf>
    <xf numFmtId="14" fontId="53" fillId="0" borderId="43" xfId="0" applyNumberFormat="1" applyFont="1" applyFill="1" applyBorder="1" applyAlignment="1">
      <alignment vertical="center"/>
    </xf>
    <xf numFmtId="178" fontId="53" fillId="0" borderId="44" xfId="0" applyNumberFormat="1" applyFont="1" applyFill="1" applyBorder="1" applyAlignment="1">
      <alignment vertical="center"/>
    </xf>
    <xf numFmtId="0" fontId="53" fillId="0" borderId="49" xfId="51" applyFont="1" applyFill="1" applyBorder="1" applyAlignment="1">
      <alignment horizontal="center" vertical="center" wrapText="1"/>
      <protection/>
    </xf>
    <xf numFmtId="178" fontId="53" fillId="0" borderId="48" xfId="0" applyNumberFormat="1" applyFont="1" applyFill="1" applyBorder="1" applyAlignment="1">
      <alignment vertical="center"/>
    </xf>
    <xf numFmtId="179" fontId="53" fillId="0" borderId="48" xfId="0" applyNumberFormat="1" applyFont="1" applyFill="1" applyBorder="1" applyAlignment="1">
      <alignment vertical="center"/>
    </xf>
    <xf numFmtId="0" fontId="53" fillId="0" borderId="32" xfId="51" applyFont="1" applyFill="1" applyBorder="1" applyAlignment="1">
      <alignment horizontal="center" vertical="center" wrapText="1"/>
      <protection/>
    </xf>
    <xf numFmtId="0" fontId="53" fillId="0" borderId="19" xfId="0" applyFont="1" applyFill="1" applyBorder="1" applyAlignment="1">
      <alignment horizontal="center" vertical="center"/>
    </xf>
    <xf numFmtId="14" fontId="53" fillId="0" borderId="19" xfId="0" applyNumberFormat="1" applyFont="1" applyFill="1" applyBorder="1" applyAlignment="1">
      <alignment/>
    </xf>
    <xf numFmtId="178" fontId="53" fillId="0" borderId="19" xfId="0" applyNumberFormat="1" applyFont="1" applyFill="1" applyBorder="1" applyAlignment="1">
      <alignment horizontal="right"/>
    </xf>
    <xf numFmtId="14" fontId="53" fillId="0" borderId="19" xfId="0" applyNumberFormat="1" applyFont="1" applyFill="1" applyBorder="1" applyAlignment="1">
      <alignment vertical="center"/>
    </xf>
    <xf numFmtId="179" fontId="53" fillId="0" borderId="17" xfId="0" applyNumberFormat="1" applyFont="1" applyFill="1" applyBorder="1" applyAlignment="1">
      <alignment vertical="center"/>
    </xf>
    <xf numFmtId="0" fontId="52" fillId="35" borderId="43" xfId="0" applyFont="1" applyFill="1" applyBorder="1" applyAlignment="1">
      <alignment horizontal="center" vertical="center"/>
    </xf>
    <xf numFmtId="0" fontId="52" fillId="35" borderId="10" xfId="0" applyFont="1" applyFill="1" applyBorder="1" applyAlignment="1">
      <alignment horizontal="center" vertical="center"/>
    </xf>
    <xf numFmtId="14" fontId="52" fillId="35" borderId="10" xfId="0" applyNumberFormat="1" applyFont="1" applyFill="1" applyBorder="1" applyAlignment="1">
      <alignment/>
    </xf>
    <xf numFmtId="178" fontId="52" fillId="35" borderId="10" xfId="0" applyNumberFormat="1" applyFont="1" applyFill="1" applyBorder="1" applyAlignment="1">
      <alignment horizontal="right"/>
    </xf>
    <xf numFmtId="14" fontId="52" fillId="35" borderId="10" xfId="0" applyNumberFormat="1" applyFont="1" applyFill="1" applyBorder="1" applyAlignment="1">
      <alignment vertical="center"/>
    </xf>
    <xf numFmtId="0" fontId="52" fillId="35" borderId="19" xfId="0" applyFont="1" applyFill="1" applyBorder="1" applyAlignment="1">
      <alignment horizontal="center" vertical="center"/>
    </xf>
    <xf numFmtId="14" fontId="52" fillId="35" borderId="19" xfId="0" applyNumberFormat="1" applyFont="1" applyFill="1" applyBorder="1" applyAlignment="1">
      <alignment/>
    </xf>
    <xf numFmtId="178" fontId="52" fillId="35" borderId="19" xfId="0" applyNumberFormat="1" applyFont="1" applyFill="1" applyBorder="1" applyAlignment="1">
      <alignment horizontal="right"/>
    </xf>
    <xf numFmtId="14" fontId="52" fillId="35" borderId="19" xfId="0" applyNumberFormat="1" applyFont="1" applyFill="1" applyBorder="1" applyAlignment="1">
      <alignment vertical="center"/>
    </xf>
    <xf numFmtId="178" fontId="0" fillId="0" borderId="48" xfId="0" applyNumberFormat="1" applyFill="1" applyBorder="1" applyAlignment="1">
      <alignment horizontal="center" vertical="center"/>
    </xf>
    <xf numFmtId="179" fontId="0" fillId="0" borderId="48" xfId="0" applyNumberFormat="1" applyFill="1" applyBorder="1" applyAlignment="1">
      <alignment vertical="center"/>
    </xf>
    <xf numFmtId="14" fontId="0" fillId="0" borderId="19" xfId="0" applyNumberFormat="1" applyFill="1" applyBorder="1" applyAlignment="1">
      <alignment vertical="center"/>
    </xf>
    <xf numFmtId="179" fontId="0" fillId="0" borderId="17" xfId="0" applyNumberFormat="1" applyFill="1" applyBorder="1" applyAlignment="1">
      <alignment vertical="center"/>
    </xf>
    <xf numFmtId="0" fontId="52" fillId="0" borderId="33" xfId="51" applyFont="1" applyFill="1" applyBorder="1" applyAlignment="1">
      <alignment horizontal="center" vertical="center" wrapText="1"/>
      <protection/>
    </xf>
    <xf numFmtId="0" fontId="52" fillId="0" borderId="43" xfId="0" applyFont="1" applyFill="1" applyBorder="1" applyAlignment="1">
      <alignment horizontal="center" vertical="center"/>
    </xf>
    <xf numFmtId="167" fontId="52" fillId="0" borderId="43" xfId="0" applyNumberFormat="1" applyFont="1" applyFill="1" applyBorder="1" applyAlignment="1">
      <alignment horizontal="center" vertical="center"/>
    </xf>
    <xf numFmtId="14" fontId="52" fillId="0" borderId="43" xfId="0" applyNumberFormat="1" applyFont="1" applyFill="1" applyBorder="1" applyAlignment="1">
      <alignment/>
    </xf>
    <xf numFmtId="178" fontId="52" fillId="0" borderId="43" xfId="0" applyNumberFormat="1" applyFont="1" applyFill="1" applyBorder="1" applyAlignment="1">
      <alignment horizontal="right"/>
    </xf>
    <xf numFmtId="14" fontId="52" fillId="0" borderId="43" xfId="0" applyNumberFormat="1" applyFont="1" applyFill="1" applyBorder="1" applyAlignment="1">
      <alignment vertical="center"/>
    </xf>
    <xf numFmtId="178" fontId="52" fillId="0" borderId="44" xfId="0" applyNumberFormat="1" applyFont="1" applyFill="1" applyBorder="1" applyAlignment="1">
      <alignment vertical="center"/>
    </xf>
    <xf numFmtId="0" fontId="52" fillId="0" borderId="49" xfId="51" applyFont="1" applyFill="1" applyBorder="1" applyAlignment="1">
      <alignment horizontal="center" vertical="center" wrapText="1"/>
      <protection/>
    </xf>
    <xf numFmtId="178" fontId="52" fillId="0" borderId="48" xfId="0" applyNumberFormat="1" applyFont="1" applyFill="1" applyBorder="1" applyAlignment="1">
      <alignment vertical="center"/>
    </xf>
    <xf numFmtId="178" fontId="52" fillId="0" borderId="48" xfId="0" applyNumberFormat="1" applyFont="1" applyFill="1" applyBorder="1" applyAlignment="1">
      <alignment horizontal="center" vertical="center"/>
    </xf>
    <xf numFmtId="179" fontId="52" fillId="0" borderId="48" xfId="0" applyNumberFormat="1" applyFont="1" applyFill="1" applyBorder="1" applyAlignment="1">
      <alignment vertical="center"/>
    </xf>
    <xf numFmtId="0" fontId="52" fillId="0" borderId="32" xfId="51" applyFont="1" applyFill="1" applyBorder="1" applyAlignment="1">
      <alignment horizontal="center" vertical="center" wrapText="1"/>
      <protection/>
    </xf>
    <xf numFmtId="0" fontId="52" fillId="0" borderId="19" xfId="0" applyFont="1" applyFill="1" applyBorder="1" applyAlignment="1">
      <alignment horizontal="center" vertical="center"/>
    </xf>
    <xf numFmtId="14" fontId="52" fillId="0" borderId="19" xfId="0" applyNumberFormat="1" applyFont="1" applyFill="1" applyBorder="1" applyAlignment="1">
      <alignment/>
    </xf>
    <xf numFmtId="178" fontId="52" fillId="0" borderId="19" xfId="0" applyNumberFormat="1" applyFont="1" applyFill="1" applyBorder="1" applyAlignment="1">
      <alignment horizontal="right"/>
    </xf>
    <xf numFmtId="14" fontId="52" fillId="0" borderId="19" xfId="0" applyNumberFormat="1" applyFont="1" applyFill="1" applyBorder="1" applyAlignment="1">
      <alignment vertical="center"/>
    </xf>
    <xf numFmtId="179" fontId="52" fillId="0" borderId="17" xfId="0" applyNumberFormat="1" applyFont="1" applyFill="1" applyBorder="1" applyAlignment="1">
      <alignment vertical="center"/>
    </xf>
    <xf numFmtId="0" fontId="0" fillId="42" borderId="10" xfId="0" applyFill="1" applyBorder="1" applyAlignment="1">
      <alignment horizontal="center" vertical="center"/>
    </xf>
    <xf numFmtId="14" fontId="0" fillId="42" borderId="10" xfId="0" applyNumberFormat="1" applyFill="1" applyBorder="1" applyAlignment="1">
      <alignment/>
    </xf>
    <xf numFmtId="178" fontId="0" fillId="42" borderId="10" xfId="0" applyNumberFormat="1" applyFill="1" applyBorder="1" applyAlignment="1">
      <alignment horizontal="right"/>
    </xf>
    <xf numFmtId="0" fontId="1" fillId="42" borderId="33" xfId="0" applyFont="1" applyFill="1" applyBorder="1" applyAlignment="1">
      <alignment horizontal="center" vertical="center" wrapText="1"/>
    </xf>
    <xf numFmtId="0" fontId="0" fillId="42" borderId="43" xfId="0" applyFill="1" applyBorder="1" applyAlignment="1">
      <alignment horizontal="center" vertical="center"/>
    </xf>
    <xf numFmtId="167" fontId="0" fillId="42" borderId="43" xfId="0" applyNumberFormat="1" applyFill="1" applyBorder="1" applyAlignment="1">
      <alignment horizontal="center" vertical="center"/>
    </xf>
    <xf numFmtId="0" fontId="1" fillId="42" borderId="49" xfId="0" applyFont="1" applyFill="1" applyBorder="1" applyAlignment="1">
      <alignment horizontal="center" vertical="center" wrapText="1"/>
    </xf>
    <xf numFmtId="0" fontId="1" fillId="42" borderId="32" xfId="0" applyFont="1" applyFill="1" applyBorder="1" applyAlignment="1">
      <alignment horizontal="center" vertical="center" wrapText="1"/>
    </xf>
    <xf numFmtId="0" fontId="0" fillId="42" borderId="19" xfId="0" applyFill="1" applyBorder="1" applyAlignment="1">
      <alignment horizontal="center" vertical="center"/>
    </xf>
    <xf numFmtId="14" fontId="0" fillId="42" borderId="19" xfId="0" applyNumberFormat="1" applyFill="1" applyBorder="1" applyAlignment="1">
      <alignment/>
    </xf>
    <xf numFmtId="178" fontId="0" fillId="42" borderId="19" xfId="0" applyNumberFormat="1" applyFill="1" applyBorder="1" applyAlignment="1">
      <alignment horizontal="right"/>
    </xf>
    <xf numFmtId="0" fontId="53" fillId="42" borderId="33" xfId="0" applyFont="1" applyFill="1" applyBorder="1" applyAlignment="1">
      <alignment horizontal="center" vertical="center" wrapText="1"/>
    </xf>
    <xf numFmtId="0" fontId="53" fillId="42" borderId="43" xfId="0" applyFont="1" applyFill="1" applyBorder="1" applyAlignment="1">
      <alignment horizontal="center" vertical="center"/>
    </xf>
    <xf numFmtId="167" fontId="53" fillId="42" borderId="43" xfId="0" applyNumberFormat="1" applyFont="1" applyFill="1" applyBorder="1" applyAlignment="1">
      <alignment horizontal="center" vertical="center"/>
    </xf>
    <xf numFmtId="14" fontId="53" fillId="42" borderId="43" xfId="0" applyNumberFormat="1" applyFont="1" applyFill="1" applyBorder="1" applyAlignment="1">
      <alignment/>
    </xf>
    <xf numFmtId="178" fontId="53" fillId="42" borderId="43" xfId="0" applyNumberFormat="1" applyFont="1" applyFill="1" applyBorder="1" applyAlignment="1">
      <alignment horizontal="right"/>
    </xf>
    <xf numFmtId="14" fontId="53" fillId="42" borderId="43" xfId="0" applyNumberFormat="1" applyFont="1" applyFill="1" applyBorder="1" applyAlignment="1">
      <alignment vertical="center"/>
    </xf>
    <xf numFmtId="178" fontId="53" fillId="42" borderId="44" xfId="0" applyNumberFormat="1" applyFont="1" applyFill="1" applyBorder="1" applyAlignment="1">
      <alignment vertical="center"/>
    </xf>
    <xf numFmtId="0" fontId="53" fillId="42" borderId="49" xfId="0" applyFont="1" applyFill="1" applyBorder="1" applyAlignment="1">
      <alignment horizontal="center" vertical="center" wrapText="1"/>
    </xf>
    <xf numFmtId="0" fontId="53" fillId="42" borderId="10" xfId="0" applyFont="1" applyFill="1" applyBorder="1" applyAlignment="1">
      <alignment horizontal="center" vertical="center"/>
    </xf>
    <xf numFmtId="14" fontId="53" fillId="42" borderId="10" xfId="0" applyNumberFormat="1" applyFont="1" applyFill="1" applyBorder="1" applyAlignment="1">
      <alignment/>
    </xf>
    <xf numFmtId="178" fontId="53" fillId="42" borderId="10" xfId="0" applyNumberFormat="1" applyFont="1" applyFill="1" applyBorder="1" applyAlignment="1">
      <alignment horizontal="right"/>
    </xf>
    <xf numFmtId="14" fontId="53" fillId="42" borderId="10" xfId="0" applyNumberFormat="1" applyFont="1" applyFill="1" applyBorder="1" applyAlignment="1">
      <alignment vertical="center"/>
    </xf>
    <xf numFmtId="178" fontId="53" fillId="42" borderId="48" xfId="0" applyNumberFormat="1" applyFont="1" applyFill="1" applyBorder="1" applyAlignment="1">
      <alignment vertical="center"/>
    </xf>
    <xf numFmtId="0" fontId="53" fillId="42" borderId="32" xfId="0" applyFont="1" applyFill="1" applyBorder="1" applyAlignment="1">
      <alignment horizontal="center" vertical="center" wrapText="1"/>
    </xf>
    <xf numFmtId="0" fontId="53" fillId="42" borderId="19" xfId="0" applyFont="1" applyFill="1" applyBorder="1" applyAlignment="1">
      <alignment horizontal="center" vertical="center"/>
    </xf>
    <xf numFmtId="14" fontId="53" fillId="42" borderId="19" xfId="0" applyNumberFormat="1" applyFont="1" applyFill="1" applyBorder="1" applyAlignment="1">
      <alignment/>
    </xf>
    <xf numFmtId="178" fontId="53" fillId="42" borderId="19" xfId="0" applyNumberFormat="1" applyFont="1" applyFill="1" applyBorder="1" applyAlignment="1">
      <alignment horizontal="right"/>
    </xf>
    <xf numFmtId="14" fontId="53" fillId="42" borderId="19" xfId="0" applyNumberFormat="1" applyFont="1" applyFill="1" applyBorder="1" applyAlignment="1">
      <alignment vertical="center"/>
    </xf>
    <xf numFmtId="178" fontId="53" fillId="42" borderId="17" xfId="0" applyNumberFormat="1" applyFont="1" applyFill="1" applyBorder="1" applyAlignment="1">
      <alignment vertical="center"/>
    </xf>
    <xf numFmtId="0" fontId="52" fillId="42" borderId="33" xfId="0" applyFont="1" applyFill="1" applyBorder="1" applyAlignment="1">
      <alignment horizontal="center" vertical="center" wrapText="1"/>
    </xf>
    <xf numFmtId="0" fontId="52" fillId="42" borderId="43" xfId="0" applyFont="1" applyFill="1" applyBorder="1" applyAlignment="1">
      <alignment horizontal="center" vertical="center"/>
    </xf>
    <xf numFmtId="167" fontId="52" fillId="42" borderId="43" xfId="0" applyNumberFormat="1" applyFont="1" applyFill="1" applyBorder="1" applyAlignment="1">
      <alignment horizontal="center" vertical="center"/>
    </xf>
    <xf numFmtId="14" fontId="52" fillId="42" borderId="43" xfId="0" applyNumberFormat="1" applyFont="1" applyFill="1" applyBorder="1" applyAlignment="1">
      <alignment/>
    </xf>
    <xf numFmtId="178" fontId="52" fillId="42" borderId="43" xfId="0" applyNumberFormat="1" applyFont="1" applyFill="1" applyBorder="1" applyAlignment="1">
      <alignment horizontal="right"/>
    </xf>
    <xf numFmtId="14" fontId="52" fillId="42" borderId="43" xfId="0" applyNumberFormat="1" applyFont="1" applyFill="1" applyBorder="1" applyAlignment="1">
      <alignment vertical="center"/>
    </xf>
    <xf numFmtId="178" fontId="52" fillId="42" borderId="44" xfId="0" applyNumberFormat="1" applyFont="1" applyFill="1" applyBorder="1" applyAlignment="1">
      <alignment vertical="center"/>
    </xf>
    <xf numFmtId="0" fontId="52" fillId="42" borderId="49" xfId="0" applyFont="1" applyFill="1" applyBorder="1" applyAlignment="1">
      <alignment horizontal="center" vertical="center" wrapText="1"/>
    </xf>
    <xf numFmtId="0" fontId="52" fillId="42" borderId="10" xfId="0" applyFont="1" applyFill="1" applyBorder="1" applyAlignment="1">
      <alignment horizontal="center" vertical="center"/>
    </xf>
    <xf numFmtId="14" fontId="52" fillId="42" borderId="10" xfId="0" applyNumberFormat="1" applyFont="1" applyFill="1" applyBorder="1" applyAlignment="1">
      <alignment/>
    </xf>
    <xf numFmtId="178" fontId="52" fillId="42" borderId="10" xfId="0" applyNumberFormat="1" applyFont="1" applyFill="1" applyBorder="1" applyAlignment="1">
      <alignment horizontal="right"/>
    </xf>
    <xf numFmtId="14" fontId="52" fillId="42" borderId="10" xfId="0" applyNumberFormat="1" applyFont="1" applyFill="1" applyBorder="1" applyAlignment="1">
      <alignment vertical="center"/>
    </xf>
    <xf numFmtId="178" fontId="52" fillId="42" borderId="48" xfId="0" applyNumberFormat="1" applyFont="1" applyFill="1" applyBorder="1" applyAlignment="1">
      <alignment vertical="center"/>
    </xf>
    <xf numFmtId="0" fontId="52" fillId="42" borderId="32" xfId="0" applyFont="1" applyFill="1" applyBorder="1" applyAlignment="1">
      <alignment horizontal="center" vertical="center" wrapText="1"/>
    </xf>
    <xf numFmtId="0" fontId="52" fillId="42" borderId="19" xfId="0" applyFont="1" applyFill="1" applyBorder="1" applyAlignment="1">
      <alignment horizontal="center" vertical="center"/>
    </xf>
    <xf numFmtId="14" fontId="52" fillId="42" borderId="19" xfId="0" applyNumberFormat="1" applyFont="1" applyFill="1" applyBorder="1" applyAlignment="1">
      <alignment/>
    </xf>
    <xf numFmtId="178" fontId="52" fillId="42" borderId="19" xfId="0" applyNumberFormat="1" applyFont="1" applyFill="1" applyBorder="1" applyAlignment="1">
      <alignment horizontal="right"/>
    </xf>
    <xf numFmtId="14" fontId="52" fillId="42" borderId="19" xfId="0" applyNumberFormat="1" applyFont="1" applyFill="1" applyBorder="1" applyAlignment="1">
      <alignment vertical="center"/>
    </xf>
    <xf numFmtId="178" fontId="52" fillId="42" borderId="17" xfId="0" applyNumberFormat="1" applyFont="1" applyFill="1" applyBorder="1" applyAlignment="1">
      <alignment vertical="center"/>
    </xf>
    <xf numFmtId="14" fontId="52" fillId="0" borderId="19" xfId="0" applyNumberFormat="1" applyFont="1" applyFill="1" applyBorder="1" applyAlignment="1">
      <alignment horizontal="center" vertical="center"/>
    </xf>
    <xf numFmtId="178" fontId="52" fillId="0" borderId="17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53" fillId="0" borderId="33" xfId="0" applyFont="1" applyFill="1" applyBorder="1" applyAlignment="1">
      <alignment horizontal="center" vertical="center" wrapText="1"/>
    </xf>
    <xf numFmtId="179" fontId="53" fillId="0" borderId="44" xfId="0" applyNumberFormat="1" applyFont="1" applyFill="1" applyBorder="1" applyAlignment="1">
      <alignment vertical="center"/>
    </xf>
    <xf numFmtId="0" fontId="53" fillId="0" borderId="49" xfId="0" applyFont="1" applyFill="1" applyBorder="1" applyAlignment="1">
      <alignment horizontal="center" vertical="center" wrapText="1"/>
    </xf>
    <xf numFmtId="178" fontId="53" fillId="0" borderId="48" xfId="0" applyNumberFormat="1" applyFont="1" applyFill="1" applyBorder="1" applyAlignment="1">
      <alignment/>
    </xf>
    <xf numFmtId="179" fontId="53" fillId="0" borderId="48" xfId="0" applyNumberFormat="1" applyFont="1" applyFill="1" applyBorder="1" applyAlignment="1">
      <alignment/>
    </xf>
    <xf numFmtId="0" fontId="53" fillId="0" borderId="32" xfId="0" applyFont="1" applyFill="1" applyBorder="1" applyAlignment="1">
      <alignment horizontal="center" vertical="center" wrapText="1"/>
    </xf>
    <xf numFmtId="179" fontId="53" fillId="0" borderId="17" xfId="0" applyNumberFormat="1" applyFont="1" applyFill="1" applyBorder="1" applyAlignment="1">
      <alignment/>
    </xf>
    <xf numFmtId="179" fontId="0" fillId="42" borderId="48" xfId="0" applyNumberFormat="1" applyFill="1" applyBorder="1" applyAlignment="1">
      <alignment/>
    </xf>
    <xf numFmtId="179" fontId="0" fillId="42" borderId="17" xfId="0" applyNumberFormat="1" applyFill="1" applyBorder="1" applyAlignment="1">
      <alignment/>
    </xf>
    <xf numFmtId="178" fontId="52" fillId="42" borderId="44" xfId="0" applyNumberFormat="1" applyFont="1" applyFill="1" applyBorder="1" applyAlignment="1">
      <alignment/>
    </xf>
    <xf numFmtId="179" fontId="52" fillId="42" borderId="48" xfId="0" applyNumberFormat="1" applyFont="1" applyFill="1" applyBorder="1" applyAlignment="1">
      <alignment/>
    </xf>
    <xf numFmtId="179" fontId="52" fillId="42" borderId="17" xfId="0" applyNumberFormat="1" applyFont="1" applyFill="1" applyBorder="1" applyAlignment="1">
      <alignment/>
    </xf>
    <xf numFmtId="178" fontId="53" fillId="42" borderId="44" xfId="0" applyNumberFormat="1" applyFont="1" applyFill="1" applyBorder="1" applyAlignment="1">
      <alignment/>
    </xf>
    <xf numFmtId="179" fontId="53" fillId="42" borderId="48" xfId="0" applyNumberFormat="1" applyFont="1" applyFill="1" applyBorder="1" applyAlignment="1">
      <alignment/>
    </xf>
    <xf numFmtId="178" fontId="53" fillId="42" borderId="48" xfId="0" applyNumberFormat="1" applyFont="1" applyFill="1" applyBorder="1" applyAlignment="1">
      <alignment/>
    </xf>
    <xf numFmtId="179" fontId="53" fillId="42" borderId="17" xfId="0" applyNumberFormat="1" applyFont="1" applyFill="1" applyBorder="1" applyAlignment="1">
      <alignment/>
    </xf>
    <xf numFmtId="0" fontId="52" fillId="0" borderId="33" xfId="0" applyFont="1" applyFill="1" applyBorder="1" applyAlignment="1">
      <alignment horizontal="center" vertical="center" wrapText="1"/>
    </xf>
    <xf numFmtId="179" fontId="52" fillId="0" borderId="44" xfId="0" applyNumberFormat="1" applyFont="1" applyFill="1" applyBorder="1" applyAlignment="1">
      <alignment vertical="center"/>
    </xf>
    <xf numFmtId="0" fontId="52" fillId="0" borderId="32" xfId="0" applyFont="1" applyFill="1" applyBorder="1" applyAlignment="1">
      <alignment horizontal="center" vertical="center" wrapText="1"/>
    </xf>
    <xf numFmtId="0" fontId="52" fillId="0" borderId="49" xfId="0" applyFont="1" applyFill="1" applyBorder="1" applyAlignment="1">
      <alignment horizontal="center" vertical="center" wrapText="1"/>
    </xf>
    <xf numFmtId="179" fontId="52" fillId="0" borderId="48" xfId="0" applyNumberFormat="1" applyFont="1" applyFill="1" applyBorder="1" applyAlignment="1">
      <alignment/>
    </xf>
    <xf numFmtId="179" fontId="52" fillId="0" borderId="17" xfId="0" applyNumberFormat="1" applyFont="1" applyFill="1" applyBorder="1" applyAlignment="1">
      <alignment/>
    </xf>
    <xf numFmtId="179" fontId="52" fillId="42" borderId="44" xfId="0" applyNumberFormat="1" applyFont="1" applyFill="1" applyBorder="1" applyAlignment="1">
      <alignment vertical="center"/>
    </xf>
    <xf numFmtId="179" fontId="52" fillId="42" borderId="48" xfId="0" applyNumberFormat="1" applyFont="1" applyFill="1" applyBorder="1" applyAlignment="1">
      <alignment vertical="center"/>
    </xf>
    <xf numFmtId="178" fontId="53" fillId="42" borderId="17" xfId="0" applyNumberFormat="1" applyFont="1" applyFill="1" applyBorder="1" applyAlignment="1">
      <alignment/>
    </xf>
    <xf numFmtId="179" fontId="53" fillId="42" borderId="44" xfId="0" applyNumberFormat="1" applyFont="1" applyFill="1" applyBorder="1" applyAlignment="1">
      <alignment vertical="center"/>
    </xf>
    <xf numFmtId="179" fontId="53" fillId="42" borderId="48" xfId="0" applyNumberFormat="1" applyFont="1" applyFill="1" applyBorder="1" applyAlignment="1">
      <alignment vertical="center"/>
    </xf>
    <xf numFmtId="3" fontId="6" fillId="36" borderId="15" xfId="53" applyNumberFormat="1" applyFont="1" applyFill="1" applyBorder="1" applyAlignment="1">
      <alignment horizontal="center" vertical="center"/>
      <protection/>
    </xf>
    <xf numFmtId="178" fontId="6" fillId="36" borderId="29" xfId="53" applyNumberFormat="1" applyFont="1" applyFill="1" applyBorder="1" applyAlignment="1">
      <alignment horizontal="center" vertical="center"/>
      <protection/>
    </xf>
    <xf numFmtId="0" fontId="0" fillId="35" borderId="14" xfId="0" applyFont="1" applyFill="1" applyBorder="1" applyAlignment="1">
      <alignment horizontal="center" vertical="center"/>
    </xf>
    <xf numFmtId="0" fontId="0" fillId="35" borderId="66" xfId="0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/>
    </xf>
    <xf numFmtId="179" fontId="0" fillId="0" borderId="15" xfId="0" applyNumberFormat="1" applyFill="1" applyBorder="1" applyAlignment="1">
      <alignment/>
    </xf>
    <xf numFmtId="0" fontId="0" fillId="35" borderId="49" xfId="0" applyFill="1" applyBorder="1" applyAlignment="1">
      <alignment horizontal="center" vertical="center"/>
    </xf>
    <xf numFmtId="0" fontId="52" fillId="35" borderId="33" xfId="0" applyFont="1" applyFill="1" applyBorder="1" applyAlignment="1">
      <alignment horizontal="center" vertical="center"/>
    </xf>
    <xf numFmtId="3" fontId="52" fillId="35" borderId="43" xfId="0" applyNumberFormat="1" applyFont="1" applyFill="1" applyBorder="1" applyAlignment="1">
      <alignment horizontal="center" vertical="center"/>
    </xf>
    <xf numFmtId="179" fontId="52" fillId="35" borderId="63" xfId="0" applyNumberFormat="1" applyFont="1" applyFill="1" applyBorder="1" applyAlignment="1">
      <alignment horizontal="center" vertical="center"/>
    </xf>
    <xf numFmtId="0" fontId="52" fillId="35" borderId="49" xfId="0" applyFont="1" applyFill="1" applyBorder="1" applyAlignment="1">
      <alignment horizontal="center" vertical="center"/>
    </xf>
    <xf numFmtId="179" fontId="52" fillId="35" borderId="29" xfId="0" applyNumberFormat="1" applyFont="1" applyFill="1" applyBorder="1" applyAlignment="1">
      <alignment horizontal="center" vertical="center"/>
    </xf>
    <xf numFmtId="179" fontId="52" fillId="35" borderId="48" xfId="0" applyNumberFormat="1" applyFont="1" applyFill="1" applyBorder="1" applyAlignment="1">
      <alignment vertical="center"/>
    </xf>
    <xf numFmtId="0" fontId="52" fillId="35" borderId="32" xfId="0" applyFont="1" applyFill="1" applyBorder="1" applyAlignment="1">
      <alignment horizontal="center" vertical="center"/>
    </xf>
    <xf numFmtId="179" fontId="52" fillId="35" borderId="27" xfId="0" applyNumberFormat="1" applyFont="1" applyFill="1" applyBorder="1" applyAlignment="1">
      <alignment horizontal="center" vertical="center"/>
    </xf>
    <xf numFmtId="179" fontId="52" fillId="35" borderId="17" xfId="0" applyNumberFormat="1" applyFont="1" applyFill="1" applyBorder="1" applyAlignment="1">
      <alignment vertical="center"/>
    </xf>
    <xf numFmtId="14" fontId="53" fillId="35" borderId="43" xfId="0" applyNumberFormat="1" applyFont="1" applyFill="1" applyBorder="1" applyAlignment="1">
      <alignment/>
    </xf>
    <xf numFmtId="178" fontId="53" fillId="35" borderId="43" xfId="0" applyNumberFormat="1" applyFont="1" applyFill="1" applyBorder="1" applyAlignment="1">
      <alignment horizontal="right"/>
    </xf>
    <xf numFmtId="14" fontId="53" fillId="35" borderId="43" xfId="0" applyNumberFormat="1" applyFont="1" applyFill="1" applyBorder="1" applyAlignment="1">
      <alignment vertical="center"/>
    </xf>
    <xf numFmtId="179" fontId="53" fillId="35" borderId="44" xfId="0" applyNumberFormat="1" applyFont="1" applyFill="1" applyBorder="1" applyAlignment="1">
      <alignment vertical="center"/>
    </xf>
    <xf numFmtId="178" fontId="53" fillId="42" borderId="0" xfId="0" applyNumberFormat="1" applyFont="1" applyFill="1" applyBorder="1" applyAlignment="1">
      <alignment vertical="center"/>
    </xf>
    <xf numFmtId="178" fontId="52" fillId="42" borderId="0" xfId="0" applyNumberFormat="1" applyFont="1" applyFill="1" applyBorder="1" applyAlignment="1">
      <alignment vertical="center"/>
    </xf>
    <xf numFmtId="178" fontId="52" fillId="42" borderId="0" xfId="0" applyNumberFormat="1" applyFont="1" applyFill="1" applyBorder="1" applyAlignment="1">
      <alignment/>
    </xf>
    <xf numFmtId="179" fontId="52" fillId="42" borderId="0" xfId="0" applyNumberFormat="1" applyFont="1" applyFill="1" applyBorder="1" applyAlignment="1">
      <alignment/>
    </xf>
    <xf numFmtId="178" fontId="53" fillId="42" borderId="0" xfId="0" applyNumberFormat="1" applyFont="1" applyFill="1" applyBorder="1" applyAlignment="1">
      <alignment/>
    </xf>
    <xf numFmtId="179" fontId="53" fillId="42" borderId="0" xfId="0" applyNumberFormat="1" applyFont="1" applyFill="1" applyBorder="1" applyAlignment="1">
      <alignment/>
    </xf>
    <xf numFmtId="179" fontId="52" fillId="42" borderId="0" xfId="0" applyNumberFormat="1" applyFont="1" applyFill="1" applyBorder="1" applyAlignment="1">
      <alignment vertical="center"/>
    </xf>
    <xf numFmtId="179" fontId="53" fillId="42" borderId="0" xfId="0" applyNumberFormat="1" applyFont="1" applyFill="1" applyBorder="1" applyAlignment="1">
      <alignment vertical="center"/>
    </xf>
    <xf numFmtId="179" fontId="0" fillId="42" borderId="0" xfId="0" applyNumberFormat="1" applyFill="1" applyBorder="1" applyAlignment="1">
      <alignment/>
    </xf>
    <xf numFmtId="178" fontId="52" fillId="42" borderId="0" xfId="0" applyNumberFormat="1" applyFont="1" applyFill="1" applyBorder="1" applyAlignment="1">
      <alignment horizontal="center" vertical="center"/>
    </xf>
    <xf numFmtId="178" fontId="0" fillId="42" borderId="0" xfId="0" applyNumberFormat="1" applyFill="1" applyBorder="1" applyAlignment="1">
      <alignment horizontal="center" vertical="center"/>
    </xf>
    <xf numFmtId="179" fontId="0" fillId="42" borderId="0" xfId="0" applyNumberFormat="1" applyFill="1" applyBorder="1" applyAlignment="1">
      <alignment vertical="center"/>
    </xf>
    <xf numFmtId="178" fontId="6" fillId="42" borderId="0" xfId="0" applyNumberFormat="1" applyFont="1" applyFill="1" applyBorder="1" applyAlignment="1">
      <alignment horizontal="center"/>
    </xf>
    <xf numFmtId="10" fontId="7" fillId="42" borderId="0" xfId="55" applyNumberFormat="1" applyFont="1" applyFill="1" applyBorder="1" applyAlignment="1">
      <alignment horizontal="center" vertical="center"/>
    </xf>
    <xf numFmtId="0" fontId="6" fillId="42" borderId="0" xfId="0" applyFont="1" applyFill="1" applyBorder="1" applyAlignment="1">
      <alignment horizontal="center"/>
    </xf>
    <xf numFmtId="1" fontId="6" fillId="42" borderId="0" xfId="0" applyNumberFormat="1" applyFont="1" applyFill="1" applyBorder="1" applyAlignment="1">
      <alignment horizontal="center"/>
    </xf>
    <xf numFmtId="10" fontId="7" fillId="0" borderId="68" xfId="55" applyNumberFormat="1" applyFont="1" applyFill="1" applyBorder="1" applyAlignment="1">
      <alignment horizontal="center" vertical="center"/>
    </xf>
    <xf numFmtId="0" fontId="0" fillId="42" borderId="0" xfId="0" applyFill="1" applyBorder="1" applyAlignment="1">
      <alignment/>
    </xf>
    <xf numFmtId="0" fontId="3" fillId="42" borderId="0" xfId="0" applyFont="1" applyFill="1" applyBorder="1" applyAlignment="1">
      <alignment horizontal="center"/>
    </xf>
    <xf numFmtId="0" fontId="6" fillId="42" borderId="0" xfId="53" applyFont="1" applyFill="1" applyBorder="1" applyAlignment="1">
      <alignment horizontal="center" vertical="center"/>
      <protection/>
    </xf>
    <xf numFmtId="179" fontId="6" fillId="42" borderId="0" xfId="53" applyNumberFormat="1" applyFont="1" applyFill="1" applyBorder="1" applyAlignment="1">
      <alignment horizontal="center" vertical="center"/>
      <protection/>
    </xf>
    <xf numFmtId="179" fontId="1" fillId="42" borderId="0" xfId="52" applyNumberFormat="1" applyFill="1" applyBorder="1">
      <alignment/>
      <protection/>
    </xf>
    <xf numFmtId="0" fontId="0" fillId="0" borderId="69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6" fillId="36" borderId="32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3" fontId="6" fillId="36" borderId="27" xfId="0" applyNumberFormat="1" applyFont="1" applyFill="1" applyBorder="1" applyAlignment="1">
      <alignment horizontal="center"/>
    </xf>
    <xf numFmtId="178" fontId="6" fillId="36" borderId="27" xfId="0" applyNumberFormat="1" applyFont="1" applyFill="1" applyBorder="1" applyAlignment="1">
      <alignment horizontal="center"/>
    </xf>
    <xf numFmtId="178" fontId="6" fillId="36" borderId="28" xfId="0" applyNumberFormat="1" applyFont="1" applyFill="1" applyBorder="1" applyAlignment="1">
      <alignment horizontal="center"/>
    </xf>
    <xf numFmtId="0" fontId="3" fillId="38" borderId="24" xfId="0" applyFont="1" applyFill="1" applyBorder="1" applyAlignment="1">
      <alignment/>
    </xf>
    <xf numFmtId="178" fontId="34" fillId="36" borderId="15" xfId="53" applyNumberFormat="1" applyFont="1" applyFill="1" applyBorder="1" applyAlignment="1">
      <alignment horizontal="center" vertical="center" wrapText="1"/>
      <protection/>
    </xf>
    <xf numFmtId="178" fontId="34" fillId="36" borderId="29" xfId="53" applyNumberFormat="1" applyFont="1" applyFill="1" applyBorder="1" applyAlignment="1">
      <alignment horizontal="center" vertical="center" wrapText="1"/>
      <protection/>
    </xf>
    <xf numFmtId="0" fontId="14" fillId="43" borderId="23" xfId="0" applyFont="1" applyFill="1" applyBorder="1" applyAlignment="1">
      <alignment horizontal="center"/>
    </xf>
    <xf numFmtId="0" fontId="14" fillId="43" borderId="24" xfId="0" applyFont="1" applyFill="1" applyBorder="1" applyAlignment="1">
      <alignment horizontal="center"/>
    </xf>
    <xf numFmtId="0" fontId="14" fillId="43" borderId="53" xfId="0" applyFont="1" applyFill="1" applyBorder="1" applyAlignment="1">
      <alignment horizontal="center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_31_01_07 até 21_02_07_ARRECADACOES FGS (1)" xfId="51"/>
    <cellStyle name="Normal_BA_29 I" xfId="52"/>
    <cellStyle name="Normal_MG_31" xfId="53"/>
    <cellStyle name="Nota" xfId="54"/>
    <cellStyle name="Percent" xfId="55"/>
    <cellStyle name="Saída" xfId="56"/>
    <cellStyle name="Comma [0]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628650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52575" cy="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showGridLines="0" zoomScalePageLayoutView="0" workbookViewId="0" topLeftCell="C16">
      <selection activeCell="E23" sqref="E23:E27"/>
    </sheetView>
  </sheetViews>
  <sheetFormatPr defaultColWidth="9.140625" defaultRowHeight="12.75"/>
  <cols>
    <col min="1" max="1" width="11.140625" style="0" customWidth="1"/>
    <col min="2" max="2" width="12.421875" style="0" customWidth="1"/>
    <col min="3" max="3" width="15.140625" style="0" customWidth="1"/>
    <col min="4" max="4" width="23.28125" style="0" customWidth="1"/>
    <col min="5" max="5" width="11.421875" style="0" customWidth="1"/>
    <col min="6" max="6" width="13.140625" style="2" bestFit="1" customWidth="1"/>
    <col min="7" max="7" width="16.28125" style="2" customWidth="1"/>
    <col min="8" max="8" width="10.140625" style="0" bestFit="1" customWidth="1"/>
    <col min="9" max="9" width="14.00390625" style="0" customWidth="1"/>
    <col min="10" max="10" width="10.140625" style="20" bestFit="1" customWidth="1"/>
    <col min="11" max="11" width="13.140625" style="13" bestFit="1" customWidth="1"/>
  </cols>
  <sheetData>
    <row r="1" spans="1:11" ht="15.75" thickBot="1">
      <c r="A1" s="435" t="s">
        <v>493</v>
      </c>
      <c r="B1" s="436"/>
      <c r="C1" s="436"/>
      <c r="D1" s="436"/>
      <c r="E1" s="436"/>
      <c r="F1" s="436"/>
      <c r="G1" s="436"/>
      <c r="H1" s="436"/>
      <c r="I1" s="436"/>
      <c r="J1" s="436"/>
      <c r="K1" s="437"/>
    </row>
    <row r="2" spans="1:11" ht="12.75">
      <c r="A2" s="454" t="s">
        <v>140</v>
      </c>
      <c r="B2" s="426" t="s">
        <v>1</v>
      </c>
      <c r="C2" s="426" t="s">
        <v>2</v>
      </c>
      <c r="D2" s="426" t="s">
        <v>3</v>
      </c>
      <c r="E2" s="442" t="s">
        <v>1031</v>
      </c>
      <c r="F2" s="445" t="s">
        <v>4</v>
      </c>
      <c r="G2" s="445"/>
      <c r="H2" s="445"/>
      <c r="I2" s="445"/>
      <c r="J2" s="445"/>
      <c r="K2" s="446"/>
    </row>
    <row r="3" spans="1:11" ht="12.75">
      <c r="A3" s="455"/>
      <c r="B3" s="427"/>
      <c r="C3" s="427"/>
      <c r="D3" s="427"/>
      <c r="E3" s="443"/>
      <c r="F3" s="427" t="s">
        <v>5</v>
      </c>
      <c r="G3" s="427"/>
      <c r="H3" s="427"/>
      <c r="I3" s="427"/>
      <c r="J3" s="427" t="s">
        <v>6</v>
      </c>
      <c r="K3" s="457"/>
    </row>
    <row r="4" spans="1:11" ht="16.5" customHeight="1">
      <c r="A4" s="455"/>
      <c r="B4" s="427"/>
      <c r="C4" s="427"/>
      <c r="D4" s="427"/>
      <c r="E4" s="443"/>
      <c r="F4" s="438" t="s">
        <v>9</v>
      </c>
      <c r="G4" s="440" t="s">
        <v>150</v>
      </c>
      <c r="H4" s="427" t="s">
        <v>7</v>
      </c>
      <c r="I4" s="427"/>
      <c r="J4" s="451" t="s">
        <v>8</v>
      </c>
      <c r="K4" s="449" t="s">
        <v>149</v>
      </c>
    </row>
    <row r="5" spans="1:11" ht="16.5" customHeight="1" thickBot="1">
      <c r="A5" s="456"/>
      <c r="B5" s="428"/>
      <c r="C5" s="428"/>
      <c r="D5" s="428"/>
      <c r="E5" s="444"/>
      <c r="F5" s="439"/>
      <c r="G5" s="441"/>
      <c r="H5" s="105" t="s">
        <v>8</v>
      </c>
      <c r="I5" s="106" t="s">
        <v>149</v>
      </c>
      <c r="J5" s="452"/>
      <c r="K5" s="450"/>
    </row>
    <row r="6" spans="1:11" s="7" customFormat="1" ht="12.75">
      <c r="A6" s="448">
        <v>21</v>
      </c>
      <c r="B6" s="448" t="s">
        <v>111</v>
      </c>
      <c r="C6" s="432">
        <v>2100436</v>
      </c>
      <c r="D6" s="453" t="s">
        <v>371</v>
      </c>
      <c r="E6" s="429">
        <v>26</v>
      </c>
      <c r="F6" s="431">
        <f>E6*17</f>
        <v>442</v>
      </c>
      <c r="G6" s="431">
        <f>E6*51</f>
        <v>1326</v>
      </c>
      <c r="H6" s="357">
        <v>42766</v>
      </c>
      <c r="I6" s="141">
        <f>G6/2</f>
        <v>663</v>
      </c>
      <c r="J6" s="97">
        <v>42774</v>
      </c>
      <c r="K6" s="101">
        <v>663</v>
      </c>
    </row>
    <row r="7" spans="1:11" s="7" customFormat="1" ht="12.75">
      <c r="A7" s="430"/>
      <c r="B7" s="430"/>
      <c r="C7" s="422"/>
      <c r="D7" s="424"/>
      <c r="E7" s="430"/>
      <c r="F7" s="402"/>
      <c r="G7" s="402"/>
      <c r="H7" s="232">
        <v>42794</v>
      </c>
      <c r="I7" s="22">
        <f>I6</f>
        <v>663</v>
      </c>
      <c r="J7" s="21">
        <v>42774</v>
      </c>
      <c r="K7" s="75">
        <v>663</v>
      </c>
    </row>
    <row r="8" spans="1:11" s="7" customFormat="1" ht="12.75">
      <c r="A8" s="434">
        <v>21</v>
      </c>
      <c r="B8" s="434" t="s">
        <v>111</v>
      </c>
      <c r="C8" s="421">
        <v>2102101</v>
      </c>
      <c r="D8" s="423" t="s">
        <v>372</v>
      </c>
      <c r="E8" s="403">
        <v>1622</v>
      </c>
      <c r="F8" s="404">
        <f>E8*17</f>
        <v>27574</v>
      </c>
      <c r="G8" s="404">
        <f>E8*51</f>
        <v>82722</v>
      </c>
      <c r="H8" s="45">
        <v>42766</v>
      </c>
      <c r="I8" s="99">
        <f>G8/6</f>
        <v>13787</v>
      </c>
      <c r="J8" s="48">
        <v>42832</v>
      </c>
      <c r="K8" s="104">
        <v>13787</v>
      </c>
    </row>
    <row r="9" spans="1:11" s="7" customFormat="1" ht="12.75">
      <c r="A9" s="434"/>
      <c r="B9" s="434"/>
      <c r="C9" s="421"/>
      <c r="D9" s="423"/>
      <c r="E9" s="403"/>
      <c r="F9" s="405"/>
      <c r="G9" s="405"/>
      <c r="H9" s="45">
        <v>42794</v>
      </c>
      <c r="I9" s="99">
        <f>I8</f>
        <v>13787</v>
      </c>
      <c r="J9" s="48">
        <v>42788</v>
      </c>
      <c r="K9" s="104">
        <v>13787</v>
      </c>
    </row>
    <row r="10" spans="1:11" s="7" customFormat="1" ht="12.75">
      <c r="A10" s="434"/>
      <c r="B10" s="434"/>
      <c r="C10" s="421"/>
      <c r="D10" s="423"/>
      <c r="E10" s="403"/>
      <c r="F10" s="405"/>
      <c r="G10" s="405"/>
      <c r="H10" s="45">
        <v>42825</v>
      </c>
      <c r="I10" s="99">
        <f>I9</f>
        <v>13787</v>
      </c>
      <c r="J10" s="48">
        <v>42832</v>
      </c>
      <c r="K10" s="104">
        <v>13787</v>
      </c>
    </row>
    <row r="11" spans="1:11" s="7" customFormat="1" ht="12.75">
      <c r="A11" s="434"/>
      <c r="B11" s="434"/>
      <c r="C11" s="421"/>
      <c r="D11" s="423"/>
      <c r="E11" s="403"/>
      <c r="F11" s="405"/>
      <c r="G11" s="405"/>
      <c r="H11" s="45">
        <v>42855</v>
      </c>
      <c r="I11" s="99">
        <f>I10</f>
        <v>13787</v>
      </c>
      <c r="J11" s="48">
        <v>42857</v>
      </c>
      <c r="K11" s="104">
        <v>13787</v>
      </c>
    </row>
    <row r="12" spans="1:11" s="7" customFormat="1" ht="12.75">
      <c r="A12" s="434"/>
      <c r="B12" s="434"/>
      <c r="C12" s="421"/>
      <c r="D12" s="423"/>
      <c r="E12" s="403"/>
      <c r="F12" s="405"/>
      <c r="G12" s="405"/>
      <c r="H12" s="46">
        <v>42886</v>
      </c>
      <c r="I12" s="99">
        <f>I11</f>
        <v>13787</v>
      </c>
      <c r="J12" s="48">
        <v>42885</v>
      </c>
      <c r="K12" s="104">
        <v>13787</v>
      </c>
    </row>
    <row r="13" spans="1:11" s="7" customFormat="1" ht="12.75">
      <c r="A13" s="434"/>
      <c r="B13" s="434"/>
      <c r="C13" s="421"/>
      <c r="D13" s="423"/>
      <c r="E13" s="403"/>
      <c r="F13" s="405"/>
      <c r="G13" s="405"/>
      <c r="H13" s="46">
        <v>42916</v>
      </c>
      <c r="I13" s="99">
        <f>I12</f>
        <v>13787</v>
      </c>
      <c r="J13" s="48">
        <v>42915</v>
      </c>
      <c r="K13" s="104">
        <v>13787</v>
      </c>
    </row>
    <row r="14" spans="1:11" s="7" customFormat="1" ht="12.75">
      <c r="A14" s="433">
        <v>21</v>
      </c>
      <c r="B14" s="433" t="s">
        <v>111</v>
      </c>
      <c r="C14" s="422">
        <v>2103307</v>
      </c>
      <c r="D14" s="424" t="s">
        <v>373</v>
      </c>
      <c r="E14" s="399">
        <v>147</v>
      </c>
      <c r="F14" s="401">
        <f>E14*17</f>
        <v>2499</v>
      </c>
      <c r="G14" s="401">
        <f>E14*51</f>
        <v>7497</v>
      </c>
      <c r="H14" s="232">
        <v>42766</v>
      </c>
      <c r="I14" s="22">
        <f>G14/6</f>
        <v>1249.5</v>
      </c>
      <c r="J14" s="23">
        <v>42913</v>
      </c>
      <c r="K14" s="231">
        <v>1249.5</v>
      </c>
    </row>
    <row r="15" spans="1:11" s="7" customFormat="1" ht="12.75">
      <c r="A15" s="433"/>
      <c r="B15" s="433"/>
      <c r="C15" s="422"/>
      <c r="D15" s="424"/>
      <c r="E15" s="399"/>
      <c r="F15" s="402"/>
      <c r="G15" s="402"/>
      <c r="H15" s="232">
        <v>42794</v>
      </c>
      <c r="I15" s="22">
        <f>I14</f>
        <v>1249.5</v>
      </c>
      <c r="J15" s="23">
        <v>42913</v>
      </c>
      <c r="K15" s="231">
        <v>1249.5</v>
      </c>
    </row>
    <row r="16" spans="1:11" s="7" customFormat="1" ht="12.75">
      <c r="A16" s="433"/>
      <c r="B16" s="433"/>
      <c r="C16" s="422"/>
      <c r="D16" s="424"/>
      <c r="E16" s="399"/>
      <c r="F16" s="402"/>
      <c r="G16" s="402"/>
      <c r="H16" s="232">
        <v>42825</v>
      </c>
      <c r="I16" s="22">
        <f>I15</f>
        <v>1249.5</v>
      </c>
      <c r="J16" s="23">
        <v>42913</v>
      </c>
      <c r="K16" s="231">
        <v>1249.5</v>
      </c>
    </row>
    <row r="17" spans="1:11" s="7" customFormat="1" ht="12.75">
      <c r="A17" s="433"/>
      <c r="B17" s="433"/>
      <c r="C17" s="422"/>
      <c r="D17" s="424"/>
      <c r="E17" s="399"/>
      <c r="F17" s="402"/>
      <c r="G17" s="402"/>
      <c r="H17" s="232">
        <v>42855</v>
      </c>
      <c r="I17" s="22">
        <f>I16</f>
        <v>1249.5</v>
      </c>
      <c r="J17" s="23">
        <v>42913</v>
      </c>
      <c r="K17" s="231">
        <v>1249.5</v>
      </c>
    </row>
    <row r="18" spans="1:11" s="7" customFormat="1" ht="12.75">
      <c r="A18" s="433"/>
      <c r="B18" s="433"/>
      <c r="C18" s="422"/>
      <c r="D18" s="424"/>
      <c r="E18" s="399"/>
      <c r="F18" s="402"/>
      <c r="G18" s="402"/>
      <c r="H18" s="21">
        <v>42886</v>
      </c>
      <c r="I18" s="22">
        <f>I17</f>
        <v>1249.5</v>
      </c>
      <c r="J18" s="23">
        <v>42913</v>
      </c>
      <c r="K18" s="231">
        <v>1249.5</v>
      </c>
    </row>
    <row r="19" spans="1:11" s="7" customFormat="1" ht="12.75">
      <c r="A19" s="433"/>
      <c r="B19" s="433"/>
      <c r="C19" s="422"/>
      <c r="D19" s="424"/>
      <c r="E19" s="399"/>
      <c r="F19" s="402"/>
      <c r="G19" s="402"/>
      <c r="H19" s="21">
        <v>42916</v>
      </c>
      <c r="I19" s="22">
        <f>I18</f>
        <v>1249.5</v>
      </c>
      <c r="J19" s="23">
        <v>42913</v>
      </c>
      <c r="K19" s="231">
        <v>1249.5</v>
      </c>
    </row>
    <row r="20" spans="1:11" s="7" customFormat="1" ht="12.75">
      <c r="A20" s="434">
        <v>21</v>
      </c>
      <c r="B20" s="434" t="s">
        <v>111</v>
      </c>
      <c r="C20" s="421">
        <v>2106003</v>
      </c>
      <c r="D20" s="423" t="s">
        <v>374</v>
      </c>
      <c r="E20" s="403">
        <v>52</v>
      </c>
      <c r="F20" s="404">
        <f>E20*17</f>
        <v>884</v>
      </c>
      <c r="G20" s="404">
        <f>E20*51</f>
        <v>2652</v>
      </c>
      <c r="H20" s="45">
        <v>42766</v>
      </c>
      <c r="I20" s="99">
        <f>G20/3</f>
        <v>884</v>
      </c>
      <c r="J20" s="46">
        <v>42822</v>
      </c>
      <c r="K20" s="47">
        <v>884</v>
      </c>
    </row>
    <row r="21" spans="1:11" s="7" customFormat="1" ht="12.75">
      <c r="A21" s="434"/>
      <c r="B21" s="434"/>
      <c r="C21" s="421"/>
      <c r="D21" s="423"/>
      <c r="E21" s="403"/>
      <c r="F21" s="405"/>
      <c r="G21" s="405"/>
      <c r="H21" s="45">
        <v>42794</v>
      </c>
      <c r="I21" s="99">
        <f>I20</f>
        <v>884</v>
      </c>
      <c r="J21" s="46">
        <v>42822</v>
      </c>
      <c r="K21" s="47">
        <v>884</v>
      </c>
    </row>
    <row r="22" spans="1:11" s="7" customFormat="1" ht="12.75">
      <c r="A22" s="434"/>
      <c r="B22" s="434"/>
      <c r="C22" s="421"/>
      <c r="D22" s="423"/>
      <c r="E22" s="403"/>
      <c r="F22" s="405"/>
      <c r="G22" s="405"/>
      <c r="H22" s="45">
        <v>42825</v>
      </c>
      <c r="I22" s="99">
        <f>I21</f>
        <v>884</v>
      </c>
      <c r="J22" s="46">
        <v>42822</v>
      </c>
      <c r="K22" s="47">
        <v>884</v>
      </c>
    </row>
    <row r="23" spans="1:11" s="7" customFormat="1" ht="12.75">
      <c r="A23" s="433">
        <v>21</v>
      </c>
      <c r="B23" s="433" t="s">
        <v>111</v>
      </c>
      <c r="C23" s="422">
        <v>2112100</v>
      </c>
      <c r="D23" s="424" t="s">
        <v>375</v>
      </c>
      <c r="E23" s="399">
        <v>98</v>
      </c>
      <c r="F23" s="401">
        <f>E23*17</f>
        <v>1666</v>
      </c>
      <c r="G23" s="401">
        <f>E23*51</f>
        <v>4998</v>
      </c>
      <c r="H23" s="232">
        <v>42766</v>
      </c>
      <c r="I23" s="22">
        <f>G23/5</f>
        <v>999.6</v>
      </c>
      <c r="J23" s="21">
        <v>42936</v>
      </c>
      <c r="K23" s="30">
        <v>999.6</v>
      </c>
    </row>
    <row r="24" spans="1:11" s="7" customFormat="1" ht="12.75">
      <c r="A24" s="433"/>
      <c r="B24" s="433"/>
      <c r="C24" s="422"/>
      <c r="D24" s="424"/>
      <c r="E24" s="399"/>
      <c r="F24" s="402"/>
      <c r="G24" s="402"/>
      <c r="H24" s="232">
        <v>42794</v>
      </c>
      <c r="I24" s="22">
        <f>I23</f>
        <v>999.6</v>
      </c>
      <c r="J24" s="21">
        <v>42950</v>
      </c>
      <c r="K24" s="30">
        <v>999.6</v>
      </c>
    </row>
    <row r="25" spans="1:11" s="7" customFormat="1" ht="12.75">
      <c r="A25" s="433"/>
      <c r="B25" s="433"/>
      <c r="C25" s="422"/>
      <c r="D25" s="424"/>
      <c r="E25" s="399"/>
      <c r="F25" s="402"/>
      <c r="G25" s="402"/>
      <c r="H25" s="232">
        <v>42825</v>
      </c>
      <c r="I25" s="22">
        <f>I24</f>
        <v>999.6</v>
      </c>
      <c r="J25" s="21"/>
      <c r="K25" s="75"/>
    </row>
    <row r="26" spans="1:11" s="7" customFormat="1" ht="12.75">
      <c r="A26" s="433"/>
      <c r="B26" s="433"/>
      <c r="C26" s="422"/>
      <c r="D26" s="424"/>
      <c r="E26" s="399"/>
      <c r="F26" s="402"/>
      <c r="G26" s="402"/>
      <c r="H26" s="232">
        <v>42855</v>
      </c>
      <c r="I26" s="22">
        <f>I25</f>
        <v>999.6</v>
      </c>
      <c r="J26" s="21"/>
      <c r="K26" s="75"/>
    </row>
    <row r="27" spans="1:11" s="7" customFormat="1" ht="12.75">
      <c r="A27" s="433"/>
      <c r="B27" s="433"/>
      <c r="C27" s="422"/>
      <c r="D27" s="424"/>
      <c r="E27" s="399"/>
      <c r="F27" s="402"/>
      <c r="G27" s="402"/>
      <c r="H27" s="21">
        <v>42886</v>
      </c>
      <c r="I27" s="22">
        <f>I26</f>
        <v>999.6</v>
      </c>
      <c r="J27" s="21"/>
      <c r="K27" s="75"/>
    </row>
    <row r="28" spans="1:11" s="7" customFormat="1" ht="12.75">
      <c r="A28" s="434">
        <v>21</v>
      </c>
      <c r="B28" s="434" t="s">
        <v>111</v>
      </c>
      <c r="C28" s="421">
        <v>2112209</v>
      </c>
      <c r="D28" s="423" t="s">
        <v>376</v>
      </c>
      <c r="E28" s="403">
        <v>614</v>
      </c>
      <c r="F28" s="404">
        <f>E28*17</f>
        <v>10438</v>
      </c>
      <c r="G28" s="404">
        <f>E28*51</f>
        <v>31314</v>
      </c>
      <c r="H28" s="45">
        <v>42766</v>
      </c>
      <c r="I28" s="99">
        <f>G28/6</f>
        <v>5219</v>
      </c>
      <c r="J28" s="413">
        <v>42926</v>
      </c>
      <c r="K28" s="416">
        <v>31314</v>
      </c>
    </row>
    <row r="29" spans="1:11" s="7" customFormat="1" ht="12.75">
      <c r="A29" s="434"/>
      <c r="B29" s="434"/>
      <c r="C29" s="421"/>
      <c r="D29" s="423"/>
      <c r="E29" s="403"/>
      <c r="F29" s="405"/>
      <c r="G29" s="405"/>
      <c r="H29" s="45">
        <v>42794</v>
      </c>
      <c r="I29" s="99">
        <f>I28</f>
        <v>5219</v>
      </c>
      <c r="J29" s="414"/>
      <c r="K29" s="417"/>
    </row>
    <row r="30" spans="1:11" s="7" customFormat="1" ht="12.75">
      <c r="A30" s="434"/>
      <c r="B30" s="434"/>
      <c r="C30" s="421"/>
      <c r="D30" s="423"/>
      <c r="E30" s="403"/>
      <c r="F30" s="405"/>
      <c r="G30" s="405"/>
      <c r="H30" s="45">
        <v>42825</v>
      </c>
      <c r="I30" s="99">
        <f>I29</f>
        <v>5219</v>
      </c>
      <c r="J30" s="414"/>
      <c r="K30" s="417"/>
    </row>
    <row r="31" spans="1:11" s="7" customFormat="1" ht="12.75">
      <c r="A31" s="434"/>
      <c r="B31" s="434"/>
      <c r="C31" s="421"/>
      <c r="D31" s="423"/>
      <c r="E31" s="403"/>
      <c r="F31" s="405"/>
      <c r="G31" s="405"/>
      <c r="H31" s="45">
        <v>42855</v>
      </c>
      <c r="I31" s="99">
        <f>I30</f>
        <v>5219</v>
      </c>
      <c r="J31" s="414"/>
      <c r="K31" s="417"/>
    </row>
    <row r="32" spans="1:16" s="7" customFormat="1" ht="12.75">
      <c r="A32" s="434"/>
      <c r="B32" s="434"/>
      <c r="C32" s="421"/>
      <c r="D32" s="423"/>
      <c r="E32" s="403"/>
      <c r="F32" s="405"/>
      <c r="G32" s="405"/>
      <c r="H32" s="46">
        <v>42886</v>
      </c>
      <c r="I32" s="99">
        <f>I31</f>
        <v>5219</v>
      </c>
      <c r="J32" s="414"/>
      <c r="K32" s="417"/>
      <c r="P32" s="7">
        <f>1319.63*6</f>
        <v>7917.780000000001</v>
      </c>
    </row>
    <row r="33" spans="1:11" s="7" customFormat="1" ht="12.75">
      <c r="A33" s="434"/>
      <c r="B33" s="434"/>
      <c r="C33" s="421"/>
      <c r="D33" s="423"/>
      <c r="E33" s="403"/>
      <c r="F33" s="405"/>
      <c r="G33" s="405"/>
      <c r="H33" s="46">
        <v>42916</v>
      </c>
      <c r="I33" s="99">
        <f>I32</f>
        <v>5219</v>
      </c>
      <c r="J33" s="415"/>
      <c r="K33" s="418"/>
    </row>
    <row r="34" spans="1:11" s="7" customFormat="1" ht="12.75">
      <c r="A34" s="433">
        <v>21</v>
      </c>
      <c r="B34" s="433" t="s">
        <v>111</v>
      </c>
      <c r="C34" s="419">
        <v>2112233</v>
      </c>
      <c r="D34" s="424" t="s">
        <v>377</v>
      </c>
      <c r="E34" s="399">
        <v>185</v>
      </c>
      <c r="F34" s="401">
        <f>E34*17</f>
        <v>3145</v>
      </c>
      <c r="G34" s="401">
        <f>E34*51</f>
        <v>9435</v>
      </c>
      <c r="H34" s="232">
        <v>42766</v>
      </c>
      <c r="I34" s="22">
        <f>G34/6</f>
        <v>1572.5</v>
      </c>
      <c r="J34" s="21"/>
      <c r="K34" s="75"/>
    </row>
    <row r="35" spans="1:11" s="7" customFormat="1" ht="12.75">
      <c r="A35" s="433"/>
      <c r="B35" s="433"/>
      <c r="C35" s="419"/>
      <c r="D35" s="424"/>
      <c r="E35" s="399"/>
      <c r="F35" s="402"/>
      <c r="G35" s="402"/>
      <c r="H35" s="232">
        <v>42794</v>
      </c>
      <c r="I35" s="22">
        <f>I34</f>
        <v>1572.5</v>
      </c>
      <c r="J35" s="23"/>
      <c r="K35" s="24"/>
    </row>
    <row r="36" spans="1:11" s="7" customFormat="1" ht="12.75">
      <c r="A36" s="433"/>
      <c r="B36" s="433"/>
      <c r="C36" s="419"/>
      <c r="D36" s="424"/>
      <c r="E36" s="399"/>
      <c r="F36" s="402"/>
      <c r="G36" s="402"/>
      <c r="H36" s="232">
        <v>42825</v>
      </c>
      <c r="I36" s="22">
        <f>I35</f>
        <v>1572.5</v>
      </c>
      <c r="J36" s="23">
        <v>42825</v>
      </c>
      <c r="K36" s="24">
        <v>1572.5</v>
      </c>
    </row>
    <row r="37" spans="1:11" s="7" customFormat="1" ht="12.75">
      <c r="A37" s="433"/>
      <c r="B37" s="433"/>
      <c r="C37" s="419"/>
      <c r="D37" s="424"/>
      <c r="E37" s="399"/>
      <c r="F37" s="402"/>
      <c r="G37" s="402"/>
      <c r="H37" s="232">
        <v>42855</v>
      </c>
      <c r="I37" s="22">
        <f>I36</f>
        <v>1572.5</v>
      </c>
      <c r="J37" s="23">
        <v>42857</v>
      </c>
      <c r="K37" s="24">
        <v>1572.5</v>
      </c>
    </row>
    <row r="38" spans="1:11" s="7" customFormat="1" ht="12.75">
      <c r="A38" s="433"/>
      <c r="B38" s="433"/>
      <c r="C38" s="419"/>
      <c r="D38" s="424"/>
      <c r="E38" s="399"/>
      <c r="F38" s="402"/>
      <c r="G38" s="402"/>
      <c r="H38" s="21">
        <v>42886</v>
      </c>
      <c r="I38" s="22">
        <f>I37</f>
        <v>1572.5</v>
      </c>
      <c r="J38" s="23">
        <v>42885</v>
      </c>
      <c r="K38" s="24">
        <v>1572.5</v>
      </c>
    </row>
    <row r="39" spans="1:11" s="7" customFormat="1" ht="13.5" thickBot="1">
      <c r="A39" s="447"/>
      <c r="B39" s="447"/>
      <c r="C39" s="420"/>
      <c r="D39" s="425"/>
      <c r="E39" s="400"/>
      <c r="F39" s="412"/>
      <c r="G39" s="412"/>
      <c r="H39" s="98">
        <v>42916</v>
      </c>
      <c r="I39" s="261">
        <f>I38</f>
        <v>1572.5</v>
      </c>
      <c r="J39" s="280">
        <v>42916</v>
      </c>
      <c r="K39" s="281">
        <v>1572.5</v>
      </c>
    </row>
    <row r="40" spans="1:11" ht="13.5" thickBot="1">
      <c r="A40" s="282"/>
      <c r="B40" s="114" t="s">
        <v>107</v>
      </c>
      <c r="C40" s="113"/>
      <c r="D40" s="283">
        <f>COUNT(C6:C39)</f>
        <v>7</v>
      </c>
      <c r="E40" s="115">
        <f>SUM(E6:E39)</f>
        <v>2744</v>
      </c>
      <c r="F40" s="172">
        <f>SUM(F6:F39)</f>
        <v>46648</v>
      </c>
      <c r="G40" s="172">
        <f>SUM(G6:G39)</f>
        <v>139944</v>
      </c>
      <c r="H40" s="117">
        <f>COUNT(H6:H39)</f>
        <v>34</v>
      </c>
      <c r="I40" s="116">
        <f>SUM(I6:I39)</f>
        <v>139944.00000000003</v>
      </c>
      <c r="J40" s="205">
        <f>COUNT(J6:J39)</f>
        <v>24</v>
      </c>
      <c r="K40" s="201">
        <f>SUM(K6:K39)</f>
        <v>133800.2</v>
      </c>
    </row>
    <row r="41" spans="1:11" ht="12.75">
      <c r="A41" s="3"/>
      <c r="B41" s="3"/>
      <c r="D41" s="8"/>
      <c r="E41" s="8"/>
      <c r="F41" s="122"/>
      <c r="G41" s="122"/>
      <c r="H41" s="52"/>
      <c r="I41" s="51" t="s">
        <v>108</v>
      </c>
      <c r="J41" s="53"/>
      <c r="K41" s="54">
        <f>K40/G40</f>
        <v>0.9560981535471332</v>
      </c>
    </row>
    <row r="42" spans="1:11" ht="13.5" thickBot="1">
      <c r="A42" s="3"/>
      <c r="B42" s="3"/>
      <c r="D42" s="8"/>
      <c r="E42" s="8"/>
      <c r="F42" s="122"/>
      <c r="G42" s="122"/>
      <c r="H42" s="8"/>
      <c r="I42" s="9"/>
      <c r="J42" s="19"/>
      <c r="K42" s="18"/>
    </row>
    <row r="43" spans="1:11" ht="12.75">
      <c r="A43" s="3"/>
      <c r="B43" s="3"/>
      <c r="D43" s="8"/>
      <c r="E43" s="8"/>
      <c r="F43" s="122"/>
      <c r="G43" s="122"/>
      <c r="H43" s="8"/>
      <c r="I43" s="409" t="s">
        <v>109</v>
      </c>
      <c r="J43" s="410"/>
      <c r="K43" s="411"/>
    </row>
    <row r="44" spans="1:11" ht="15.75" thickBot="1">
      <c r="A44" s="3"/>
      <c r="B44" s="3"/>
      <c r="D44" s="8"/>
      <c r="E44" s="8"/>
      <c r="F44" s="122"/>
      <c r="G44" s="122"/>
      <c r="H44" s="8"/>
      <c r="I44" s="406">
        <f>COUNT(J6:J39)</f>
        <v>24</v>
      </c>
      <c r="J44" s="407"/>
      <c r="K44" s="408"/>
    </row>
    <row r="45" spans="7:8" ht="12.75">
      <c r="G45" s="122"/>
      <c r="H45" s="8"/>
    </row>
    <row r="46" ht="12.75">
      <c r="H46" s="8"/>
    </row>
    <row r="47" ht="12.75">
      <c r="H47" s="8"/>
    </row>
    <row r="48" ht="12.75">
      <c r="H48" s="8"/>
    </row>
    <row r="49" ht="12.75">
      <c r="H49" s="8"/>
    </row>
  </sheetData>
  <sheetProtection/>
  <mergeCells count="67">
    <mergeCell ref="K4:K5"/>
    <mergeCell ref="J4:J5"/>
    <mergeCell ref="A14:A19"/>
    <mergeCell ref="B14:B19"/>
    <mergeCell ref="D6:D7"/>
    <mergeCell ref="D2:D5"/>
    <mergeCell ref="A2:A5"/>
    <mergeCell ref="H4:I4"/>
    <mergeCell ref="F6:F7"/>
    <mergeCell ref="J3:K3"/>
    <mergeCell ref="A34:A39"/>
    <mergeCell ref="A28:A33"/>
    <mergeCell ref="B6:B7"/>
    <mergeCell ref="A6:A7"/>
    <mergeCell ref="B8:B13"/>
    <mergeCell ref="A8:A13"/>
    <mergeCell ref="B34:B39"/>
    <mergeCell ref="B20:B22"/>
    <mergeCell ref="B23:B27"/>
    <mergeCell ref="A20:A22"/>
    <mergeCell ref="A23:A27"/>
    <mergeCell ref="B28:B33"/>
    <mergeCell ref="A1:K1"/>
    <mergeCell ref="F4:F5"/>
    <mergeCell ref="G4:G5"/>
    <mergeCell ref="E2:E5"/>
    <mergeCell ref="F2:K2"/>
    <mergeCell ref="F3:I3"/>
    <mergeCell ref="C2:C5"/>
    <mergeCell ref="D23:D27"/>
    <mergeCell ref="F14:F19"/>
    <mergeCell ref="B2:B5"/>
    <mergeCell ref="G8:G13"/>
    <mergeCell ref="E8:E13"/>
    <mergeCell ref="E6:E7"/>
    <mergeCell ref="G6:G7"/>
    <mergeCell ref="F8:F13"/>
    <mergeCell ref="C6:C7"/>
    <mergeCell ref="D14:D19"/>
    <mergeCell ref="C34:C39"/>
    <mergeCell ref="C8:C13"/>
    <mergeCell ref="C14:C19"/>
    <mergeCell ref="D8:D13"/>
    <mergeCell ref="D34:D39"/>
    <mergeCell ref="C23:C27"/>
    <mergeCell ref="C28:C33"/>
    <mergeCell ref="C20:C22"/>
    <mergeCell ref="D20:D22"/>
    <mergeCell ref="D28:D33"/>
    <mergeCell ref="I44:K44"/>
    <mergeCell ref="I43:K43"/>
    <mergeCell ref="G28:G33"/>
    <mergeCell ref="F28:F33"/>
    <mergeCell ref="G34:G39"/>
    <mergeCell ref="F34:F39"/>
    <mergeCell ref="J28:J33"/>
    <mergeCell ref="K28:K33"/>
    <mergeCell ref="E34:E39"/>
    <mergeCell ref="G14:G19"/>
    <mergeCell ref="E28:E33"/>
    <mergeCell ref="F23:F27"/>
    <mergeCell ref="G23:G27"/>
    <mergeCell ref="E23:E27"/>
    <mergeCell ref="E20:E22"/>
    <mergeCell ref="G20:G22"/>
    <mergeCell ref="F20:F22"/>
    <mergeCell ref="E14:E1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28"/>
  <sheetViews>
    <sheetView zoomScalePageLayoutView="0" workbookViewId="0" topLeftCell="D235">
      <selection activeCell="J22" sqref="J22:K22"/>
    </sheetView>
  </sheetViews>
  <sheetFormatPr defaultColWidth="9.140625" defaultRowHeight="12.75"/>
  <cols>
    <col min="3" max="3" width="12.00390625" style="0" customWidth="1"/>
    <col min="4" max="4" width="14.8515625" style="0" customWidth="1"/>
    <col min="5" max="5" width="8.7109375" style="0" customWidth="1"/>
    <col min="6" max="6" width="15.8515625" style="0" customWidth="1"/>
    <col min="7" max="7" width="14.8515625" style="0" customWidth="1"/>
    <col min="8" max="8" width="9.8515625" style="0" customWidth="1"/>
    <col min="9" max="9" width="14.7109375" style="0" customWidth="1"/>
    <col min="10" max="10" width="10.140625" style="0" bestFit="1" customWidth="1"/>
    <col min="11" max="11" width="14.8515625" style="0" customWidth="1"/>
  </cols>
  <sheetData>
    <row r="1" spans="1:11" ht="15.75" thickBot="1">
      <c r="A1" s="435" t="s">
        <v>501</v>
      </c>
      <c r="B1" s="436"/>
      <c r="C1" s="436"/>
      <c r="D1" s="436"/>
      <c r="E1" s="436"/>
      <c r="F1" s="436"/>
      <c r="G1" s="436"/>
      <c r="H1" s="436"/>
      <c r="I1" s="436"/>
      <c r="J1" s="436"/>
      <c r="K1" s="437"/>
    </row>
    <row r="2" spans="1:11" ht="12.75">
      <c r="A2" s="454" t="s">
        <v>140</v>
      </c>
      <c r="B2" s="426" t="s">
        <v>1</v>
      </c>
      <c r="C2" s="426" t="s">
        <v>2</v>
      </c>
      <c r="D2" s="426" t="s">
        <v>3</v>
      </c>
      <c r="E2" s="442" t="s">
        <v>1031</v>
      </c>
      <c r="F2" s="445" t="s">
        <v>4</v>
      </c>
      <c r="G2" s="445"/>
      <c r="H2" s="445"/>
      <c r="I2" s="445"/>
      <c r="J2" s="445"/>
      <c r="K2" s="446"/>
    </row>
    <row r="3" spans="1:11" ht="12.75">
      <c r="A3" s="455"/>
      <c r="B3" s="427"/>
      <c r="C3" s="427"/>
      <c r="D3" s="427"/>
      <c r="E3" s="443"/>
      <c r="F3" s="427" t="s">
        <v>5</v>
      </c>
      <c r="G3" s="427"/>
      <c r="H3" s="427"/>
      <c r="I3" s="427"/>
      <c r="J3" s="427" t="s">
        <v>6</v>
      </c>
      <c r="K3" s="457"/>
    </row>
    <row r="4" spans="1:11" ht="12.75">
      <c r="A4" s="455"/>
      <c r="B4" s="427"/>
      <c r="C4" s="427"/>
      <c r="D4" s="427"/>
      <c r="E4" s="443"/>
      <c r="F4" s="438" t="s">
        <v>9</v>
      </c>
      <c r="G4" s="440" t="s">
        <v>150</v>
      </c>
      <c r="H4" s="427" t="s">
        <v>7</v>
      </c>
      <c r="I4" s="427"/>
      <c r="J4" s="427" t="s">
        <v>8</v>
      </c>
      <c r="K4" s="501" t="s">
        <v>149</v>
      </c>
    </row>
    <row r="5" spans="1:11" ht="13.5" thickBot="1">
      <c r="A5" s="456"/>
      <c r="B5" s="428"/>
      <c r="C5" s="428"/>
      <c r="D5" s="428"/>
      <c r="E5" s="444"/>
      <c r="F5" s="439"/>
      <c r="G5" s="441"/>
      <c r="H5" s="105" t="s">
        <v>8</v>
      </c>
      <c r="I5" s="134" t="s">
        <v>149</v>
      </c>
      <c r="J5" s="428"/>
      <c r="K5" s="502"/>
    </row>
    <row r="6" spans="1:11" ht="12.75">
      <c r="A6" s="475">
        <v>26</v>
      </c>
      <c r="B6" s="475" t="s">
        <v>119</v>
      </c>
      <c r="C6" s="484">
        <v>2600104</v>
      </c>
      <c r="D6" s="487" t="s">
        <v>625</v>
      </c>
      <c r="E6" s="475">
        <v>1119</v>
      </c>
      <c r="F6" s="481">
        <v>19023</v>
      </c>
      <c r="G6" s="481">
        <v>57069</v>
      </c>
      <c r="H6" s="315">
        <v>42786</v>
      </c>
      <c r="I6" s="316">
        <v>9511.5</v>
      </c>
      <c r="J6" s="315">
        <v>42790</v>
      </c>
      <c r="K6" s="317">
        <v>9511.5</v>
      </c>
    </row>
    <row r="7" spans="1:11" ht="12.75">
      <c r="A7" s="434"/>
      <c r="B7" s="434"/>
      <c r="C7" s="421"/>
      <c r="D7" s="423"/>
      <c r="E7" s="434"/>
      <c r="F7" s="404"/>
      <c r="G7" s="404"/>
      <c r="H7" s="46">
        <v>42814</v>
      </c>
      <c r="I7" s="103">
        <v>9511.5</v>
      </c>
      <c r="J7" s="46">
        <v>42814</v>
      </c>
      <c r="K7" s="99">
        <v>9511.5</v>
      </c>
    </row>
    <row r="8" spans="1:11" ht="12.75">
      <c r="A8" s="434"/>
      <c r="B8" s="434"/>
      <c r="C8" s="421"/>
      <c r="D8" s="423"/>
      <c r="E8" s="434"/>
      <c r="F8" s="404"/>
      <c r="G8" s="404"/>
      <c r="H8" s="46">
        <v>42845</v>
      </c>
      <c r="I8" s="103">
        <v>9511.5</v>
      </c>
      <c r="J8" s="46">
        <v>42845</v>
      </c>
      <c r="K8" s="99">
        <v>9511.5</v>
      </c>
    </row>
    <row r="9" spans="1:11" ht="12.75">
      <c r="A9" s="434"/>
      <c r="B9" s="434"/>
      <c r="C9" s="421"/>
      <c r="D9" s="423"/>
      <c r="E9" s="434"/>
      <c r="F9" s="404"/>
      <c r="G9" s="404"/>
      <c r="H9" s="46">
        <v>42875</v>
      </c>
      <c r="I9" s="103">
        <v>9511.5</v>
      </c>
      <c r="J9" s="46">
        <v>42874</v>
      </c>
      <c r="K9" s="99">
        <v>9511.5</v>
      </c>
    </row>
    <row r="10" spans="1:11" ht="12.75">
      <c r="A10" s="434"/>
      <c r="B10" s="434"/>
      <c r="C10" s="421"/>
      <c r="D10" s="423"/>
      <c r="E10" s="434"/>
      <c r="F10" s="404"/>
      <c r="G10" s="404"/>
      <c r="H10" s="46">
        <v>42906</v>
      </c>
      <c r="I10" s="103">
        <v>9511.5</v>
      </c>
      <c r="J10" s="46">
        <v>42906</v>
      </c>
      <c r="K10" s="99">
        <v>9511.5</v>
      </c>
    </row>
    <row r="11" spans="1:11" ht="12.75">
      <c r="A11" s="434"/>
      <c r="B11" s="434"/>
      <c r="C11" s="421"/>
      <c r="D11" s="423"/>
      <c r="E11" s="434"/>
      <c r="F11" s="404"/>
      <c r="G11" s="404"/>
      <c r="H11" s="46">
        <v>42936</v>
      </c>
      <c r="I11" s="103">
        <v>9511.5</v>
      </c>
      <c r="J11" s="46">
        <v>42936</v>
      </c>
      <c r="K11" s="99">
        <v>9511.5</v>
      </c>
    </row>
    <row r="12" spans="1:11" ht="12.75">
      <c r="A12" s="433">
        <v>26</v>
      </c>
      <c r="B12" s="433" t="s">
        <v>119</v>
      </c>
      <c r="C12" s="422">
        <v>2600203</v>
      </c>
      <c r="D12" s="424" t="s">
        <v>626</v>
      </c>
      <c r="E12" s="433">
        <v>2168</v>
      </c>
      <c r="F12" s="401">
        <v>36856</v>
      </c>
      <c r="G12" s="401">
        <v>110568</v>
      </c>
      <c r="H12" s="21">
        <v>42786</v>
      </c>
      <c r="I12" s="75">
        <v>18428</v>
      </c>
      <c r="J12" s="21">
        <v>42916</v>
      </c>
      <c r="K12" s="22">
        <v>18428</v>
      </c>
    </row>
    <row r="13" spans="1:11" ht="12.75">
      <c r="A13" s="433"/>
      <c r="B13" s="433"/>
      <c r="C13" s="422"/>
      <c r="D13" s="424"/>
      <c r="E13" s="433"/>
      <c r="F13" s="401"/>
      <c r="G13" s="401"/>
      <c r="H13" s="21">
        <v>42814</v>
      </c>
      <c r="I13" s="75">
        <v>18428</v>
      </c>
      <c r="J13" s="21">
        <v>42892</v>
      </c>
      <c r="K13" s="22">
        <v>18428</v>
      </c>
    </row>
    <row r="14" spans="1:11" ht="12.75">
      <c r="A14" s="433"/>
      <c r="B14" s="433"/>
      <c r="C14" s="422"/>
      <c r="D14" s="424"/>
      <c r="E14" s="433"/>
      <c r="F14" s="401"/>
      <c r="G14" s="401"/>
      <c r="H14" s="21">
        <v>42845</v>
      </c>
      <c r="I14" s="75">
        <v>18428</v>
      </c>
      <c r="J14" s="21">
        <v>42892</v>
      </c>
      <c r="K14" s="22">
        <v>18428</v>
      </c>
    </row>
    <row r="15" spans="1:11" ht="12.75">
      <c r="A15" s="433"/>
      <c r="B15" s="433"/>
      <c r="C15" s="422"/>
      <c r="D15" s="424"/>
      <c r="E15" s="433"/>
      <c r="F15" s="401"/>
      <c r="G15" s="401"/>
      <c r="H15" s="21">
        <v>42875</v>
      </c>
      <c r="I15" s="75">
        <v>18428</v>
      </c>
      <c r="J15" s="21">
        <v>42892</v>
      </c>
      <c r="K15" s="22">
        <v>18428</v>
      </c>
    </row>
    <row r="16" spans="1:11" ht="12.75">
      <c r="A16" s="433"/>
      <c r="B16" s="433"/>
      <c r="C16" s="422"/>
      <c r="D16" s="424"/>
      <c r="E16" s="433"/>
      <c r="F16" s="401"/>
      <c r="G16" s="401"/>
      <c r="H16" s="21">
        <v>42906</v>
      </c>
      <c r="I16" s="75">
        <v>18428</v>
      </c>
      <c r="J16" s="21">
        <v>42984</v>
      </c>
      <c r="K16" s="22">
        <v>18428</v>
      </c>
    </row>
    <row r="17" spans="1:11" ht="12.75">
      <c r="A17" s="433"/>
      <c r="B17" s="433"/>
      <c r="C17" s="422"/>
      <c r="D17" s="424"/>
      <c r="E17" s="433"/>
      <c r="F17" s="401"/>
      <c r="G17" s="401"/>
      <c r="H17" s="21">
        <v>42936</v>
      </c>
      <c r="I17" s="75">
        <v>18428</v>
      </c>
      <c r="J17" s="21">
        <v>42984</v>
      </c>
      <c r="K17" s="22">
        <v>18428</v>
      </c>
    </row>
    <row r="18" spans="1:11" ht="12.75">
      <c r="A18" s="434">
        <v>26</v>
      </c>
      <c r="B18" s="434" t="s">
        <v>119</v>
      </c>
      <c r="C18" s="421">
        <v>2601102</v>
      </c>
      <c r="D18" s="423" t="s">
        <v>627</v>
      </c>
      <c r="E18" s="434">
        <v>5895</v>
      </c>
      <c r="F18" s="404">
        <v>100215</v>
      </c>
      <c r="G18" s="404">
        <v>300645</v>
      </c>
      <c r="H18" s="46">
        <v>42786</v>
      </c>
      <c r="I18" s="103">
        <v>50107.5</v>
      </c>
      <c r="J18" s="48">
        <v>42866</v>
      </c>
      <c r="K18" s="104">
        <v>50107.5</v>
      </c>
    </row>
    <row r="19" spans="1:11" ht="12.75">
      <c r="A19" s="434"/>
      <c r="B19" s="434"/>
      <c r="C19" s="421"/>
      <c r="D19" s="423"/>
      <c r="E19" s="434"/>
      <c r="F19" s="404"/>
      <c r="G19" s="404"/>
      <c r="H19" s="46">
        <v>42814</v>
      </c>
      <c r="I19" s="103">
        <v>50107.5</v>
      </c>
      <c r="J19" s="48">
        <v>42866</v>
      </c>
      <c r="K19" s="104">
        <v>50107.5</v>
      </c>
    </row>
    <row r="20" spans="1:11" ht="12.75">
      <c r="A20" s="434"/>
      <c r="B20" s="434"/>
      <c r="C20" s="421"/>
      <c r="D20" s="423"/>
      <c r="E20" s="434"/>
      <c r="F20" s="404"/>
      <c r="G20" s="404"/>
      <c r="H20" s="46">
        <v>42845</v>
      </c>
      <c r="I20" s="103">
        <v>50107.5</v>
      </c>
      <c r="J20" s="48">
        <v>42921</v>
      </c>
      <c r="K20" s="104">
        <v>50107.5</v>
      </c>
    </row>
    <row r="21" spans="1:11" ht="12.75">
      <c r="A21" s="434"/>
      <c r="B21" s="434"/>
      <c r="C21" s="421"/>
      <c r="D21" s="423"/>
      <c r="E21" s="434"/>
      <c r="F21" s="404"/>
      <c r="G21" s="404"/>
      <c r="H21" s="46">
        <v>42875</v>
      </c>
      <c r="I21" s="103">
        <v>50107.5</v>
      </c>
      <c r="J21" s="48">
        <v>42951</v>
      </c>
      <c r="K21" s="104">
        <v>50107.5</v>
      </c>
    </row>
    <row r="22" spans="1:11" ht="12.75">
      <c r="A22" s="434"/>
      <c r="B22" s="434"/>
      <c r="C22" s="421"/>
      <c r="D22" s="423"/>
      <c r="E22" s="434"/>
      <c r="F22" s="404"/>
      <c r="G22" s="404"/>
      <c r="H22" s="46">
        <v>42906</v>
      </c>
      <c r="I22" s="103">
        <v>50107.5</v>
      </c>
      <c r="J22" s="48">
        <v>42991</v>
      </c>
      <c r="K22" s="104">
        <v>50107.5</v>
      </c>
    </row>
    <row r="23" spans="1:11" ht="12.75">
      <c r="A23" s="434"/>
      <c r="B23" s="434"/>
      <c r="C23" s="421"/>
      <c r="D23" s="423"/>
      <c r="E23" s="434"/>
      <c r="F23" s="404"/>
      <c r="G23" s="404"/>
      <c r="H23" s="46">
        <v>42936</v>
      </c>
      <c r="I23" s="103">
        <v>50107.5</v>
      </c>
      <c r="J23" s="48"/>
      <c r="K23" s="104"/>
    </row>
    <row r="24" spans="1:11" ht="12.75">
      <c r="A24" s="433">
        <v>26</v>
      </c>
      <c r="B24" s="433" t="s">
        <v>119</v>
      </c>
      <c r="C24" s="422">
        <v>2601607</v>
      </c>
      <c r="D24" s="424" t="s">
        <v>628</v>
      </c>
      <c r="E24" s="433">
        <v>1188</v>
      </c>
      <c r="F24" s="401">
        <v>20196</v>
      </c>
      <c r="G24" s="401">
        <v>60588</v>
      </c>
      <c r="H24" s="21">
        <v>42786</v>
      </c>
      <c r="I24" s="75">
        <v>10098</v>
      </c>
      <c r="J24" s="21"/>
      <c r="K24" s="109"/>
    </row>
    <row r="25" spans="1:11" ht="12.75">
      <c r="A25" s="433"/>
      <c r="B25" s="433"/>
      <c r="C25" s="422"/>
      <c r="D25" s="424"/>
      <c r="E25" s="433"/>
      <c r="F25" s="401"/>
      <c r="G25" s="401"/>
      <c r="H25" s="21">
        <v>42814</v>
      </c>
      <c r="I25" s="75">
        <v>10098</v>
      </c>
      <c r="J25" s="21"/>
      <c r="K25" s="109"/>
    </row>
    <row r="26" spans="1:11" ht="12.75">
      <c r="A26" s="433"/>
      <c r="B26" s="433"/>
      <c r="C26" s="422"/>
      <c r="D26" s="424"/>
      <c r="E26" s="433"/>
      <c r="F26" s="401"/>
      <c r="G26" s="401"/>
      <c r="H26" s="21">
        <v>42845</v>
      </c>
      <c r="I26" s="75">
        <v>10098</v>
      </c>
      <c r="J26" s="23"/>
      <c r="K26" s="160"/>
    </row>
    <row r="27" spans="1:11" ht="12.75">
      <c r="A27" s="433"/>
      <c r="B27" s="433"/>
      <c r="C27" s="422"/>
      <c r="D27" s="424"/>
      <c r="E27" s="433"/>
      <c r="F27" s="401"/>
      <c r="G27" s="401"/>
      <c r="H27" s="21">
        <v>42875</v>
      </c>
      <c r="I27" s="75">
        <v>10098</v>
      </c>
      <c r="J27" s="23"/>
      <c r="K27" s="160"/>
    </row>
    <row r="28" spans="1:11" ht="12.75">
      <c r="A28" s="433"/>
      <c r="B28" s="433"/>
      <c r="C28" s="422"/>
      <c r="D28" s="424"/>
      <c r="E28" s="433"/>
      <c r="F28" s="401"/>
      <c r="G28" s="401"/>
      <c r="H28" s="21">
        <v>42906</v>
      </c>
      <c r="I28" s="75">
        <v>10098</v>
      </c>
      <c r="J28" s="23"/>
      <c r="K28" s="160"/>
    </row>
    <row r="29" spans="1:11" ht="12.75">
      <c r="A29" s="433"/>
      <c r="B29" s="433"/>
      <c r="C29" s="422"/>
      <c r="D29" s="424"/>
      <c r="E29" s="433"/>
      <c r="F29" s="401"/>
      <c r="G29" s="401"/>
      <c r="H29" s="21">
        <v>42936</v>
      </c>
      <c r="I29" s="75">
        <v>10098</v>
      </c>
      <c r="J29" s="23"/>
      <c r="K29" s="160"/>
    </row>
    <row r="30" spans="1:11" ht="12.75">
      <c r="A30" s="434">
        <v>26</v>
      </c>
      <c r="B30" s="434" t="s">
        <v>119</v>
      </c>
      <c r="C30" s="421">
        <v>2601805</v>
      </c>
      <c r="D30" s="423" t="s">
        <v>629</v>
      </c>
      <c r="E30" s="434">
        <v>1233</v>
      </c>
      <c r="F30" s="404">
        <v>20961</v>
      </c>
      <c r="G30" s="404">
        <v>62883</v>
      </c>
      <c r="H30" s="46">
        <v>42786</v>
      </c>
      <c r="I30" s="103">
        <v>10480.5</v>
      </c>
      <c r="J30" s="46">
        <v>42790</v>
      </c>
      <c r="K30" s="99">
        <v>10480.5</v>
      </c>
    </row>
    <row r="31" spans="1:11" ht="12.75">
      <c r="A31" s="434"/>
      <c r="B31" s="434"/>
      <c r="C31" s="421"/>
      <c r="D31" s="423"/>
      <c r="E31" s="434"/>
      <c r="F31" s="404"/>
      <c r="G31" s="404"/>
      <c r="H31" s="46">
        <v>42814</v>
      </c>
      <c r="I31" s="103">
        <v>10480.5</v>
      </c>
      <c r="J31" s="46">
        <v>42814</v>
      </c>
      <c r="K31" s="99">
        <v>10480.5</v>
      </c>
    </row>
    <row r="32" spans="1:11" ht="12.75">
      <c r="A32" s="434"/>
      <c r="B32" s="434"/>
      <c r="C32" s="421"/>
      <c r="D32" s="423"/>
      <c r="E32" s="434"/>
      <c r="F32" s="404"/>
      <c r="G32" s="404"/>
      <c r="H32" s="46">
        <v>42845</v>
      </c>
      <c r="I32" s="103">
        <v>10480.5</v>
      </c>
      <c r="J32" s="46">
        <v>42844</v>
      </c>
      <c r="K32" s="99">
        <v>10480.5</v>
      </c>
    </row>
    <row r="33" spans="1:11" ht="12.75">
      <c r="A33" s="434"/>
      <c r="B33" s="434"/>
      <c r="C33" s="421"/>
      <c r="D33" s="423"/>
      <c r="E33" s="434"/>
      <c r="F33" s="404"/>
      <c r="G33" s="404"/>
      <c r="H33" s="46">
        <v>42875</v>
      </c>
      <c r="I33" s="103">
        <v>10480.5</v>
      </c>
      <c r="J33" s="46">
        <v>42879</v>
      </c>
      <c r="K33" s="99">
        <v>10480.5</v>
      </c>
    </row>
    <row r="34" spans="1:11" ht="12.75">
      <c r="A34" s="434"/>
      <c r="B34" s="434"/>
      <c r="C34" s="421"/>
      <c r="D34" s="423"/>
      <c r="E34" s="434"/>
      <c r="F34" s="404"/>
      <c r="G34" s="404"/>
      <c r="H34" s="46">
        <v>42906</v>
      </c>
      <c r="I34" s="103">
        <v>10480.5</v>
      </c>
      <c r="J34" s="46">
        <v>42908</v>
      </c>
      <c r="K34" s="99">
        <v>10480.5</v>
      </c>
    </row>
    <row r="35" spans="1:11" ht="12.75">
      <c r="A35" s="434"/>
      <c r="B35" s="434"/>
      <c r="C35" s="421"/>
      <c r="D35" s="423"/>
      <c r="E35" s="434"/>
      <c r="F35" s="404"/>
      <c r="G35" s="404"/>
      <c r="H35" s="46">
        <v>42936</v>
      </c>
      <c r="I35" s="103">
        <v>10480.5</v>
      </c>
      <c r="J35" s="46">
        <v>42935</v>
      </c>
      <c r="K35" s="99">
        <v>10480.5</v>
      </c>
    </row>
    <row r="36" spans="1:11" ht="12.75">
      <c r="A36" s="433">
        <v>26</v>
      </c>
      <c r="B36" s="433" t="s">
        <v>119</v>
      </c>
      <c r="C36" s="422">
        <v>2602001</v>
      </c>
      <c r="D36" s="424" t="s">
        <v>630</v>
      </c>
      <c r="E36" s="433">
        <v>3359</v>
      </c>
      <c r="F36" s="401">
        <v>57103</v>
      </c>
      <c r="G36" s="401">
        <v>171309</v>
      </c>
      <c r="H36" s="21">
        <v>42786</v>
      </c>
      <c r="I36" s="75">
        <v>28551.5</v>
      </c>
      <c r="J36" s="23">
        <v>42850</v>
      </c>
      <c r="K36" s="160">
        <v>28551.5</v>
      </c>
    </row>
    <row r="37" spans="1:11" ht="12.75">
      <c r="A37" s="433"/>
      <c r="B37" s="433"/>
      <c r="C37" s="422"/>
      <c r="D37" s="424"/>
      <c r="E37" s="433"/>
      <c r="F37" s="401"/>
      <c r="G37" s="401"/>
      <c r="H37" s="21">
        <v>42814</v>
      </c>
      <c r="I37" s="75">
        <v>28551.5</v>
      </c>
      <c r="J37" s="23">
        <v>42850</v>
      </c>
      <c r="K37" s="160">
        <v>28551.5</v>
      </c>
    </row>
    <row r="38" spans="1:11" ht="12.75">
      <c r="A38" s="433"/>
      <c r="B38" s="433"/>
      <c r="C38" s="422"/>
      <c r="D38" s="424"/>
      <c r="E38" s="433"/>
      <c r="F38" s="401"/>
      <c r="G38" s="401"/>
      <c r="H38" s="21">
        <v>42845</v>
      </c>
      <c r="I38" s="75">
        <v>28551.5</v>
      </c>
      <c r="J38" s="21">
        <v>42892</v>
      </c>
      <c r="K38" s="109">
        <v>28551.5</v>
      </c>
    </row>
    <row r="39" spans="1:11" ht="12.75">
      <c r="A39" s="433"/>
      <c r="B39" s="433"/>
      <c r="C39" s="422"/>
      <c r="D39" s="424"/>
      <c r="E39" s="433"/>
      <c r="F39" s="401"/>
      <c r="G39" s="401"/>
      <c r="H39" s="21">
        <v>42875</v>
      </c>
      <c r="I39" s="75">
        <v>28551.5</v>
      </c>
      <c r="J39" s="21">
        <v>42958</v>
      </c>
      <c r="K39" s="109">
        <v>28551.5</v>
      </c>
    </row>
    <row r="40" spans="1:11" ht="12.75">
      <c r="A40" s="433"/>
      <c r="B40" s="433"/>
      <c r="C40" s="422"/>
      <c r="D40" s="424"/>
      <c r="E40" s="433"/>
      <c r="F40" s="401"/>
      <c r="G40" s="401"/>
      <c r="H40" s="21">
        <v>42906</v>
      </c>
      <c r="I40" s="75">
        <v>28551.5</v>
      </c>
      <c r="J40" s="23">
        <v>42984</v>
      </c>
      <c r="K40" s="160">
        <v>28551.5</v>
      </c>
    </row>
    <row r="41" spans="1:11" ht="12.75">
      <c r="A41" s="433"/>
      <c r="B41" s="433"/>
      <c r="C41" s="422"/>
      <c r="D41" s="424"/>
      <c r="E41" s="433"/>
      <c r="F41" s="401"/>
      <c r="G41" s="401"/>
      <c r="H41" s="21">
        <v>42936</v>
      </c>
      <c r="I41" s="75">
        <v>28551.5</v>
      </c>
      <c r="J41" s="23"/>
      <c r="K41" s="160"/>
    </row>
    <row r="42" spans="1:11" ht="12.75">
      <c r="A42" s="434">
        <v>26</v>
      </c>
      <c r="B42" s="434" t="s">
        <v>119</v>
      </c>
      <c r="C42" s="421">
        <v>2602506</v>
      </c>
      <c r="D42" s="423" t="s">
        <v>631</v>
      </c>
      <c r="E42" s="434">
        <v>656</v>
      </c>
      <c r="F42" s="404">
        <v>11152</v>
      </c>
      <c r="G42" s="404">
        <v>33456</v>
      </c>
      <c r="H42" s="46">
        <v>42786</v>
      </c>
      <c r="I42" s="103">
        <v>5576</v>
      </c>
      <c r="J42" s="46">
        <v>42788</v>
      </c>
      <c r="K42" s="99">
        <v>5576</v>
      </c>
    </row>
    <row r="43" spans="1:11" ht="12.75">
      <c r="A43" s="434"/>
      <c r="B43" s="434"/>
      <c r="C43" s="421"/>
      <c r="D43" s="423"/>
      <c r="E43" s="434"/>
      <c r="F43" s="404"/>
      <c r="G43" s="404"/>
      <c r="H43" s="46">
        <v>42814</v>
      </c>
      <c r="I43" s="103">
        <v>5576</v>
      </c>
      <c r="J43" s="46">
        <v>42809</v>
      </c>
      <c r="K43" s="99">
        <v>5576</v>
      </c>
    </row>
    <row r="44" spans="1:11" ht="12.75">
      <c r="A44" s="434"/>
      <c r="B44" s="434"/>
      <c r="C44" s="421"/>
      <c r="D44" s="423"/>
      <c r="E44" s="434"/>
      <c r="F44" s="404"/>
      <c r="G44" s="404"/>
      <c r="H44" s="46">
        <v>42845</v>
      </c>
      <c r="I44" s="103">
        <v>5576</v>
      </c>
      <c r="J44" s="46">
        <v>42835</v>
      </c>
      <c r="K44" s="99">
        <v>5576</v>
      </c>
    </row>
    <row r="45" spans="1:11" ht="12.75">
      <c r="A45" s="434"/>
      <c r="B45" s="434"/>
      <c r="C45" s="421"/>
      <c r="D45" s="423"/>
      <c r="E45" s="434"/>
      <c r="F45" s="404"/>
      <c r="G45" s="404"/>
      <c r="H45" s="46">
        <v>42875</v>
      </c>
      <c r="I45" s="103">
        <v>5576</v>
      </c>
      <c r="J45" s="46">
        <v>42865</v>
      </c>
      <c r="K45" s="99">
        <v>5576</v>
      </c>
    </row>
    <row r="46" spans="1:11" ht="12.75">
      <c r="A46" s="434"/>
      <c r="B46" s="434"/>
      <c r="C46" s="421"/>
      <c r="D46" s="423"/>
      <c r="E46" s="434"/>
      <c r="F46" s="404"/>
      <c r="G46" s="404"/>
      <c r="H46" s="46">
        <v>42906</v>
      </c>
      <c r="I46" s="103">
        <v>5576</v>
      </c>
      <c r="J46" s="46">
        <v>42895</v>
      </c>
      <c r="K46" s="99">
        <v>5576</v>
      </c>
    </row>
    <row r="47" spans="1:11" ht="12.75">
      <c r="A47" s="434"/>
      <c r="B47" s="434"/>
      <c r="C47" s="421"/>
      <c r="D47" s="423"/>
      <c r="E47" s="434"/>
      <c r="F47" s="404"/>
      <c r="G47" s="404"/>
      <c r="H47" s="46">
        <v>42936</v>
      </c>
      <c r="I47" s="103">
        <v>5576</v>
      </c>
      <c r="J47" s="46">
        <v>42926</v>
      </c>
      <c r="K47" s="99">
        <v>5576</v>
      </c>
    </row>
    <row r="48" spans="1:11" ht="12.75">
      <c r="A48" s="433">
        <v>26</v>
      </c>
      <c r="B48" s="433" t="s">
        <v>119</v>
      </c>
      <c r="C48" s="422">
        <v>2603009</v>
      </c>
      <c r="D48" s="424" t="s">
        <v>632</v>
      </c>
      <c r="E48" s="433">
        <v>1426</v>
      </c>
      <c r="F48" s="401">
        <v>24242</v>
      </c>
      <c r="G48" s="401">
        <v>72726</v>
      </c>
      <c r="H48" s="21">
        <v>42786</v>
      </c>
      <c r="I48" s="75">
        <v>12121</v>
      </c>
      <c r="J48" s="21">
        <v>42906</v>
      </c>
      <c r="K48" s="109">
        <v>12121</v>
      </c>
    </row>
    <row r="49" spans="1:11" ht="12.75">
      <c r="A49" s="433"/>
      <c r="B49" s="433"/>
      <c r="C49" s="422"/>
      <c r="D49" s="424"/>
      <c r="E49" s="433"/>
      <c r="F49" s="401"/>
      <c r="G49" s="401"/>
      <c r="H49" s="21">
        <v>42814</v>
      </c>
      <c r="I49" s="75">
        <v>12121</v>
      </c>
      <c r="J49" s="21">
        <v>42902</v>
      </c>
      <c r="K49" s="109">
        <v>12121</v>
      </c>
    </row>
    <row r="50" spans="1:11" ht="12.75">
      <c r="A50" s="433"/>
      <c r="B50" s="433"/>
      <c r="C50" s="422"/>
      <c r="D50" s="424"/>
      <c r="E50" s="433"/>
      <c r="F50" s="401"/>
      <c r="G50" s="401"/>
      <c r="H50" s="21">
        <v>42845</v>
      </c>
      <c r="I50" s="75">
        <v>12121</v>
      </c>
      <c r="J50" s="21">
        <v>42902</v>
      </c>
      <c r="K50" s="109">
        <v>12121</v>
      </c>
    </row>
    <row r="51" spans="1:11" ht="12.75">
      <c r="A51" s="433"/>
      <c r="B51" s="433"/>
      <c r="C51" s="422"/>
      <c r="D51" s="424"/>
      <c r="E51" s="433"/>
      <c r="F51" s="401"/>
      <c r="G51" s="401"/>
      <c r="H51" s="21">
        <v>42875</v>
      </c>
      <c r="I51" s="75">
        <v>12121</v>
      </c>
      <c r="J51" s="21">
        <v>42902</v>
      </c>
      <c r="K51" s="109">
        <v>12121</v>
      </c>
    </row>
    <row r="52" spans="1:11" ht="12.75">
      <c r="A52" s="433"/>
      <c r="B52" s="433"/>
      <c r="C52" s="422"/>
      <c r="D52" s="424"/>
      <c r="E52" s="433"/>
      <c r="F52" s="401"/>
      <c r="G52" s="401"/>
      <c r="H52" s="21">
        <v>42906</v>
      </c>
      <c r="I52" s="75">
        <v>12121</v>
      </c>
      <c r="J52" s="21">
        <v>42956</v>
      </c>
      <c r="K52" s="109">
        <v>12121</v>
      </c>
    </row>
    <row r="53" spans="1:11" ht="12.75">
      <c r="A53" s="433"/>
      <c r="B53" s="433"/>
      <c r="C53" s="422"/>
      <c r="D53" s="424"/>
      <c r="E53" s="433"/>
      <c r="F53" s="401"/>
      <c r="G53" s="401"/>
      <c r="H53" s="21">
        <v>42936</v>
      </c>
      <c r="I53" s="75">
        <v>12121</v>
      </c>
      <c r="J53" s="21">
        <v>42970</v>
      </c>
      <c r="K53" s="109">
        <v>12121</v>
      </c>
    </row>
    <row r="54" spans="1:11" ht="12.75">
      <c r="A54" s="434">
        <v>26</v>
      </c>
      <c r="B54" s="434" t="s">
        <v>119</v>
      </c>
      <c r="C54" s="421">
        <v>2603405</v>
      </c>
      <c r="D54" s="423" t="s">
        <v>633</v>
      </c>
      <c r="E54" s="434">
        <v>464</v>
      </c>
      <c r="F54" s="404">
        <v>7888</v>
      </c>
      <c r="G54" s="404">
        <v>23664</v>
      </c>
      <c r="H54" s="46">
        <v>42786</v>
      </c>
      <c r="I54" s="103">
        <v>3944</v>
      </c>
      <c r="J54" s="100"/>
      <c r="K54" s="138"/>
    </row>
    <row r="55" spans="1:11" ht="12.75">
      <c r="A55" s="434"/>
      <c r="B55" s="434"/>
      <c r="C55" s="421"/>
      <c r="D55" s="423"/>
      <c r="E55" s="434"/>
      <c r="F55" s="404"/>
      <c r="G55" s="404"/>
      <c r="H55" s="46">
        <v>42814</v>
      </c>
      <c r="I55" s="103">
        <v>3944</v>
      </c>
      <c r="J55" s="100"/>
      <c r="K55" s="138"/>
    </row>
    <row r="56" spans="1:11" ht="12.75">
      <c r="A56" s="434"/>
      <c r="B56" s="434"/>
      <c r="C56" s="421"/>
      <c r="D56" s="423"/>
      <c r="E56" s="434"/>
      <c r="F56" s="404"/>
      <c r="G56" s="404"/>
      <c r="H56" s="46">
        <v>42845</v>
      </c>
      <c r="I56" s="103">
        <v>3944</v>
      </c>
      <c r="J56" s="100"/>
      <c r="K56" s="138"/>
    </row>
    <row r="57" spans="1:11" ht="12.75">
      <c r="A57" s="434"/>
      <c r="B57" s="434"/>
      <c r="C57" s="421"/>
      <c r="D57" s="423"/>
      <c r="E57" s="434"/>
      <c r="F57" s="404"/>
      <c r="G57" s="404"/>
      <c r="H57" s="46">
        <v>42875</v>
      </c>
      <c r="I57" s="103">
        <v>3944</v>
      </c>
      <c r="J57" s="100"/>
      <c r="K57" s="138"/>
    </row>
    <row r="58" spans="1:11" ht="12.75">
      <c r="A58" s="434"/>
      <c r="B58" s="434"/>
      <c r="C58" s="421"/>
      <c r="D58" s="423"/>
      <c r="E58" s="434"/>
      <c r="F58" s="404"/>
      <c r="G58" s="404"/>
      <c r="H58" s="46">
        <v>42906</v>
      </c>
      <c r="I58" s="103">
        <v>3944</v>
      </c>
      <c r="J58" s="100"/>
      <c r="K58" s="138"/>
    </row>
    <row r="59" spans="1:11" ht="12.75">
      <c r="A59" s="434"/>
      <c r="B59" s="434"/>
      <c r="C59" s="421"/>
      <c r="D59" s="423"/>
      <c r="E59" s="434"/>
      <c r="F59" s="434"/>
      <c r="G59" s="434"/>
      <c r="H59" s="46">
        <v>42936</v>
      </c>
      <c r="I59" s="103">
        <v>3944</v>
      </c>
      <c r="J59" s="100"/>
      <c r="K59" s="138"/>
    </row>
    <row r="60" spans="1:11" ht="12.75">
      <c r="A60" s="433">
        <v>26</v>
      </c>
      <c r="B60" s="433" t="s">
        <v>119</v>
      </c>
      <c r="C60" s="422">
        <v>2603900</v>
      </c>
      <c r="D60" s="424" t="s">
        <v>634</v>
      </c>
      <c r="E60" s="433">
        <v>1941</v>
      </c>
      <c r="F60" s="519">
        <v>32997</v>
      </c>
      <c r="G60" s="519">
        <v>98991</v>
      </c>
      <c r="H60" s="21">
        <v>42786</v>
      </c>
      <c r="I60" s="275">
        <v>16498.5</v>
      </c>
      <c r="J60" s="21">
        <v>42825</v>
      </c>
      <c r="K60" s="109">
        <v>16498.5</v>
      </c>
    </row>
    <row r="61" spans="1:11" ht="12.75">
      <c r="A61" s="433"/>
      <c r="B61" s="433"/>
      <c r="C61" s="422"/>
      <c r="D61" s="424"/>
      <c r="E61" s="433"/>
      <c r="F61" s="433"/>
      <c r="G61" s="433"/>
      <c r="H61" s="21">
        <v>42814</v>
      </c>
      <c r="I61" s="75">
        <v>16498.5</v>
      </c>
      <c r="J61" s="21">
        <v>42845</v>
      </c>
      <c r="K61" s="109">
        <v>16498.5</v>
      </c>
    </row>
    <row r="62" spans="1:11" ht="12.75">
      <c r="A62" s="433"/>
      <c r="B62" s="433"/>
      <c r="C62" s="422"/>
      <c r="D62" s="424"/>
      <c r="E62" s="433"/>
      <c r="F62" s="433"/>
      <c r="G62" s="433"/>
      <c r="H62" s="21">
        <v>42845</v>
      </c>
      <c r="I62" s="75">
        <v>16498.5</v>
      </c>
      <c r="J62" s="21">
        <v>42926</v>
      </c>
      <c r="K62" s="109">
        <v>16498.5</v>
      </c>
    </row>
    <row r="63" spans="1:11" ht="12.75">
      <c r="A63" s="433"/>
      <c r="B63" s="433"/>
      <c r="C63" s="422"/>
      <c r="D63" s="424"/>
      <c r="E63" s="433"/>
      <c r="F63" s="433"/>
      <c r="G63" s="433"/>
      <c r="H63" s="21">
        <v>42875</v>
      </c>
      <c r="I63" s="75">
        <v>16498.5</v>
      </c>
      <c r="J63" s="148">
        <v>42926</v>
      </c>
      <c r="K63" s="109">
        <v>16498.5</v>
      </c>
    </row>
    <row r="64" spans="1:11" ht="12.75">
      <c r="A64" s="433"/>
      <c r="B64" s="433"/>
      <c r="C64" s="422"/>
      <c r="D64" s="424"/>
      <c r="E64" s="433"/>
      <c r="F64" s="433"/>
      <c r="G64" s="433"/>
      <c r="H64" s="21">
        <v>42906</v>
      </c>
      <c r="I64" s="75">
        <v>16498.5</v>
      </c>
      <c r="J64" s="21">
        <v>42972</v>
      </c>
      <c r="K64" s="109">
        <v>16498.5</v>
      </c>
    </row>
    <row r="65" spans="1:11" ht="12.75">
      <c r="A65" s="433"/>
      <c r="B65" s="433"/>
      <c r="C65" s="422"/>
      <c r="D65" s="424"/>
      <c r="E65" s="433"/>
      <c r="F65" s="433"/>
      <c r="G65" s="433"/>
      <c r="H65" s="21">
        <v>42936</v>
      </c>
      <c r="I65" s="75">
        <v>16498.5</v>
      </c>
      <c r="J65" s="21"/>
      <c r="K65" s="109"/>
    </row>
    <row r="66" spans="1:11" ht="12.75">
      <c r="A66" s="434">
        <v>26</v>
      </c>
      <c r="B66" s="434" t="s">
        <v>119</v>
      </c>
      <c r="C66" s="421">
        <v>2603926</v>
      </c>
      <c r="D66" s="423" t="s">
        <v>635</v>
      </c>
      <c r="E66" s="434">
        <v>1700</v>
      </c>
      <c r="F66" s="518">
        <v>28900</v>
      </c>
      <c r="G66" s="518">
        <v>86700</v>
      </c>
      <c r="H66" s="46">
        <v>42786</v>
      </c>
      <c r="I66" s="271">
        <v>14450</v>
      </c>
      <c r="J66" s="46"/>
      <c r="K66" s="99"/>
    </row>
    <row r="67" spans="1:11" ht="12.75">
      <c r="A67" s="434"/>
      <c r="B67" s="434"/>
      <c r="C67" s="421"/>
      <c r="D67" s="423"/>
      <c r="E67" s="434"/>
      <c r="F67" s="434"/>
      <c r="G67" s="434"/>
      <c r="H67" s="46">
        <v>42814</v>
      </c>
      <c r="I67" s="103">
        <v>14450</v>
      </c>
      <c r="J67" s="46"/>
      <c r="K67" s="99"/>
    </row>
    <row r="68" spans="1:11" ht="12.75">
      <c r="A68" s="434"/>
      <c r="B68" s="434"/>
      <c r="C68" s="421"/>
      <c r="D68" s="423"/>
      <c r="E68" s="434"/>
      <c r="F68" s="434"/>
      <c r="G68" s="434"/>
      <c r="H68" s="46">
        <v>42845</v>
      </c>
      <c r="I68" s="103">
        <v>14450</v>
      </c>
      <c r="J68" s="46"/>
      <c r="K68" s="99"/>
    </row>
    <row r="69" spans="1:11" ht="12.75">
      <c r="A69" s="434"/>
      <c r="B69" s="434"/>
      <c r="C69" s="421"/>
      <c r="D69" s="423"/>
      <c r="E69" s="434"/>
      <c r="F69" s="434"/>
      <c r="G69" s="434"/>
      <c r="H69" s="46">
        <v>42875</v>
      </c>
      <c r="I69" s="103">
        <v>14450</v>
      </c>
      <c r="J69" s="46"/>
      <c r="K69" s="99"/>
    </row>
    <row r="70" spans="1:11" ht="12.75">
      <c r="A70" s="434"/>
      <c r="B70" s="434"/>
      <c r="C70" s="421"/>
      <c r="D70" s="423"/>
      <c r="E70" s="434"/>
      <c r="F70" s="434"/>
      <c r="G70" s="434"/>
      <c r="H70" s="46">
        <v>42906</v>
      </c>
      <c r="I70" s="103">
        <v>14450</v>
      </c>
      <c r="J70" s="46"/>
      <c r="K70" s="99"/>
    </row>
    <row r="71" spans="1:11" ht="12.75">
      <c r="A71" s="434"/>
      <c r="B71" s="434"/>
      <c r="C71" s="421"/>
      <c r="D71" s="423"/>
      <c r="E71" s="434"/>
      <c r="F71" s="434"/>
      <c r="G71" s="434"/>
      <c r="H71" s="46">
        <v>42936</v>
      </c>
      <c r="I71" s="103">
        <v>14450</v>
      </c>
      <c r="J71" s="46"/>
      <c r="K71" s="99"/>
    </row>
    <row r="72" spans="1:11" ht="12.75">
      <c r="A72" s="433">
        <v>26</v>
      </c>
      <c r="B72" s="433" t="s">
        <v>119</v>
      </c>
      <c r="C72" s="584">
        <v>2604304</v>
      </c>
      <c r="D72" s="424" t="s">
        <v>535</v>
      </c>
      <c r="E72" s="433">
        <v>867</v>
      </c>
      <c r="F72" s="519">
        <v>14739</v>
      </c>
      <c r="G72" s="519">
        <v>44217</v>
      </c>
      <c r="H72" s="21">
        <v>42786</v>
      </c>
      <c r="I72" s="275">
        <v>7369.5</v>
      </c>
      <c r="J72" s="108">
        <v>42807</v>
      </c>
      <c r="K72" s="109">
        <v>7369.5</v>
      </c>
    </row>
    <row r="73" spans="1:11" ht="12.75">
      <c r="A73" s="433"/>
      <c r="B73" s="433"/>
      <c r="C73" s="584"/>
      <c r="D73" s="424"/>
      <c r="E73" s="433"/>
      <c r="F73" s="433"/>
      <c r="G73" s="433"/>
      <c r="H73" s="21">
        <v>42814</v>
      </c>
      <c r="I73" s="75">
        <v>7369.5</v>
      </c>
      <c r="J73" s="108">
        <v>42814</v>
      </c>
      <c r="K73" s="109">
        <v>7369.5</v>
      </c>
    </row>
    <row r="74" spans="1:11" ht="12.75">
      <c r="A74" s="433"/>
      <c r="B74" s="433"/>
      <c r="C74" s="584"/>
      <c r="D74" s="424"/>
      <c r="E74" s="433"/>
      <c r="F74" s="433"/>
      <c r="G74" s="433"/>
      <c r="H74" s="21">
        <v>42845</v>
      </c>
      <c r="I74" s="75">
        <v>7369.5</v>
      </c>
      <c r="J74" s="108">
        <v>42843</v>
      </c>
      <c r="K74" s="109">
        <v>7369.5</v>
      </c>
    </row>
    <row r="75" spans="1:11" ht="12.75">
      <c r="A75" s="433"/>
      <c r="B75" s="433"/>
      <c r="C75" s="584"/>
      <c r="D75" s="424"/>
      <c r="E75" s="433"/>
      <c r="F75" s="433"/>
      <c r="G75" s="433"/>
      <c r="H75" s="21">
        <v>42875</v>
      </c>
      <c r="I75" s="75">
        <v>7369.5</v>
      </c>
      <c r="J75" s="108"/>
      <c r="K75" s="109"/>
    </row>
    <row r="76" spans="1:11" ht="12.75">
      <c r="A76" s="433"/>
      <c r="B76" s="433"/>
      <c r="C76" s="584"/>
      <c r="D76" s="424"/>
      <c r="E76" s="433"/>
      <c r="F76" s="433"/>
      <c r="G76" s="433"/>
      <c r="H76" s="21">
        <v>42906</v>
      </c>
      <c r="I76" s="75">
        <v>7369.5</v>
      </c>
      <c r="J76" s="108"/>
      <c r="K76" s="109"/>
    </row>
    <row r="77" spans="1:11" ht="12.75">
      <c r="A77" s="433"/>
      <c r="B77" s="433"/>
      <c r="C77" s="584"/>
      <c r="D77" s="424"/>
      <c r="E77" s="433"/>
      <c r="F77" s="433"/>
      <c r="G77" s="433"/>
      <c r="H77" s="21">
        <v>42936</v>
      </c>
      <c r="I77" s="75">
        <v>7369.5</v>
      </c>
      <c r="J77" s="108"/>
      <c r="K77" s="109"/>
    </row>
    <row r="78" spans="1:11" ht="12.75">
      <c r="A78" s="434">
        <v>26</v>
      </c>
      <c r="B78" s="434" t="s">
        <v>119</v>
      </c>
      <c r="C78" s="421">
        <v>2605103</v>
      </c>
      <c r="D78" s="423" t="s">
        <v>636</v>
      </c>
      <c r="E78" s="434">
        <v>1449</v>
      </c>
      <c r="F78" s="518">
        <v>24633</v>
      </c>
      <c r="G78" s="518">
        <v>73899</v>
      </c>
      <c r="H78" s="46">
        <v>42786</v>
      </c>
      <c r="I78" s="271">
        <v>12316.5</v>
      </c>
      <c r="J78" s="48">
        <v>42790</v>
      </c>
      <c r="K78" s="104">
        <v>12316.5</v>
      </c>
    </row>
    <row r="79" spans="1:11" ht="12.75">
      <c r="A79" s="434"/>
      <c r="B79" s="434"/>
      <c r="C79" s="421"/>
      <c r="D79" s="423"/>
      <c r="E79" s="434"/>
      <c r="F79" s="434"/>
      <c r="G79" s="434"/>
      <c r="H79" s="46">
        <v>42814</v>
      </c>
      <c r="I79" s="103">
        <v>12316.5</v>
      </c>
      <c r="J79" s="48">
        <v>42790</v>
      </c>
      <c r="K79" s="104">
        <v>12316.5</v>
      </c>
    </row>
    <row r="80" spans="1:11" ht="12.75">
      <c r="A80" s="434"/>
      <c r="B80" s="434"/>
      <c r="C80" s="421"/>
      <c r="D80" s="423"/>
      <c r="E80" s="434"/>
      <c r="F80" s="434"/>
      <c r="G80" s="434"/>
      <c r="H80" s="46">
        <v>42845</v>
      </c>
      <c r="I80" s="103">
        <v>12316.5</v>
      </c>
      <c r="J80" s="46">
        <v>42790</v>
      </c>
      <c r="K80" s="99">
        <v>12316.5</v>
      </c>
    </row>
    <row r="81" spans="1:11" ht="12.75">
      <c r="A81" s="434"/>
      <c r="B81" s="434"/>
      <c r="C81" s="421"/>
      <c r="D81" s="423"/>
      <c r="E81" s="434"/>
      <c r="F81" s="434"/>
      <c r="G81" s="434"/>
      <c r="H81" s="46">
        <v>42875</v>
      </c>
      <c r="I81" s="103">
        <v>12316.5</v>
      </c>
      <c r="J81" s="46">
        <v>42790</v>
      </c>
      <c r="K81" s="99">
        <v>12316.5</v>
      </c>
    </row>
    <row r="82" spans="1:11" ht="12.75">
      <c r="A82" s="434"/>
      <c r="B82" s="434"/>
      <c r="C82" s="421"/>
      <c r="D82" s="423"/>
      <c r="E82" s="434"/>
      <c r="F82" s="434"/>
      <c r="G82" s="434"/>
      <c r="H82" s="46">
        <v>42906</v>
      </c>
      <c r="I82" s="103">
        <v>12316.5</v>
      </c>
      <c r="J82" s="46">
        <v>42790</v>
      </c>
      <c r="K82" s="99">
        <v>12316.5</v>
      </c>
    </row>
    <row r="83" spans="1:11" ht="12.75">
      <c r="A83" s="434"/>
      <c r="B83" s="434"/>
      <c r="C83" s="421"/>
      <c r="D83" s="423"/>
      <c r="E83" s="434"/>
      <c r="F83" s="434"/>
      <c r="G83" s="434"/>
      <c r="H83" s="46">
        <v>42936</v>
      </c>
      <c r="I83" s="103">
        <v>12316.5</v>
      </c>
      <c r="J83" s="46">
        <v>42790</v>
      </c>
      <c r="K83" s="99">
        <v>12316.5</v>
      </c>
    </row>
    <row r="84" spans="1:11" ht="12.75">
      <c r="A84" s="433">
        <v>26</v>
      </c>
      <c r="B84" s="433" t="s">
        <v>119</v>
      </c>
      <c r="C84" s="584">
        <v>2605152</v>
      </c>
      <c r="D84" s="589" t="s">
        <v>637</v>
      </c>
      <c r="E84" s="433">
        <v>2148</v>
      </c>
      <c r="F84" s="519">
        <v>36516</v>
      </c>
      <c r="G84" s="519">
        <v>109548</v>
      </c>
      <c r="H84" s="21">
        <v>42786</v>
      </c>
      <c r="I84" s="275">
        <v>18258</v>
      </c>
      <c r="J84" s="108">
        <v>42786</v>
      </c>
      <c r="K84" s="109">
        <v>18258</v>
      </c>
    </row>
    <row r="85" spans="1:11" ht="12.75">
      <c r="A85" s="433"/>
      <c r="B85" s="433"/>
      <c r="C85" s="584"/>
      <c r="D85" s="589"/>
      <c r="E85" s="433"/>
      <c r="F85" s="433"/>
      <c r="G85" s="433"/>
      <c r="H85" s="21">
        <v>42814</v>
      </c>
      <c r="I85" s="75">
        <v>18258</v>
      </c>
      <c r="J85" s="108">
        <v>42814</v>
      </c>
      <c r="K85" s="109">
        <v>18258</v>
      </c>
    </row>
    <row r="86" spans="1:11" ht="12.75">
      <c r="A86" s="433"/>
      <c r="B86" s="433"/>
      <c r="C86" s="584"/>
      <c r="D86" s="589"/>
      <c r="E86" s="433"/>
      <c r="F86" s="433"/>
      <c r="G86" s="433"/>
      <c r="H86" s="21">
        <v>42845</v>
      </c>
      <c r="I86" s="75">
        <v>18258</v>
      </c>
      <c r="J86" s="108">
        <v>42844</v>
      </c>
      <c r="K86" s="109">
        <v>18258</v>
      </c>
    </row>
    <row r="87" spans="1:11" ht="12.75">
      <c r="A87" s="433"/>
      <c r="B87" s="433"/>
      <c r="C87" s="584"/>
      <c r="D87" s="589"/>
      <c r="E87" s="433"/>
      <c r="F87" s="433"/>
      <c r="G87" s="433"/>
      <c r="H87" s="21">
        <v>42875</v>
      </c>
      <c r="I87" s="75">
        <v>18258</v>
      </c>
      <c r="J87" s="108">
        <v>42873</v>
      </c>
      <c r="K87" s="109">
        <v>18258</v>
      </c>
    </row>
    <row r="88" spans="1:11" ht="12.75">
      <c r="A88" s="433"/>
      <c r="B88" s="433"/>
      <c r="C88" s="584"/>
      <c r="D88" s="589"/>
      <c r="E88" s="433"/>
      <c r="F88" s="433"/>
      <c r="G88" s="433"/>
      <c r="H88" s="21">
        <v>42906</v>
      </c>
      <c r="I88" s="75">
        <v>18258</v>
      </c>
      <c r="J88" s="108">
        <v>42905</v>
      </c>
      <c r="K88" s="109">
        <v>18258</v>
      </c>
    </row>
    <row r="89" spans="1:11" ht="12.75">
      <c r="A89" s="433"/>
      <c r="B89" s="433"/>
      <c r="C89" s="584"/>
      <c r="D89" s="589"/>
      <c r="E89" s="433"/>
      <c r="F89" s="433"/>
      <c r="G89" s="433"/>
      <c r="H89" s="21">
        <v>42936</v>
      </c>
      <c r="I89" s="75">
        <v>18258</v>
      </c>
      <c r="J89" s="108">
        <v>42930</v>
      </c>
      <c r="K89" s="109">
        <v>18258</v>
      </c>
    </row>
    <row r="90" spans="1:11" ht="12.75">
      <c r="A90" s="434">
        <v>26</v>
      </c>
      <c r="B90" s="434" t="s">
        <v>119</v>
      </c>
      <c r="C90" s="421">
        <v>2605301</v>
      </c>
      <c r="D90" s="423" t="s">
        <v>638</v>
      </c>
      <c r="E90" s="434">
        <v>4169</v>
      </c>
      <c r="F90" s="518">
        <v>70873</v>
      </c>
      <c r="G90" s="518">
        <v>212619</v>
      </c>
      <c r="H90" s="46">
        <v>42786</v>
      </c>
      <c r="I90" s="271">
        <v>35436.5</v>
      </c>
      <c r="J90" s="48">
        <v>42786</v>
      </c>
      <c r="K90" s="104">
        <v>35436.5</v>
      </c>
    </row>
    <row r="91" spans="1:11" ht="12.75">
      <c r="A91" s="434"/>
      <c r="B91" s="434"/>
      <c r="C91" s="421"/>
      <c r="D91" s="423"/>
      <c r="E91" s="434"/>
      <c r="F91" s="434"/>
      <c r="G91" s="434"/>
      <c r="H91" s="46">
        <v>42814</v>
      </c>
      <c r="I91" s="103">
        <v>35436.5</v>
      </c>
      <c r="J91" s="48">
        <v>42933</v>
      </c>
      <c r="K91" s="104">
        <v>35436.5</v>
      </c>
    </row>
    <row r="92" spans="1:11" ht="12.75">
      <c r="A92" s="434"/>
      <c r="B92" s="434"/>
      <c r="C92" s="421"/>
      <c r="D92" s="423"/>
      <c r="E92" s="434"/>
      <c r="F92" s="434"/>
      <c r="G92" s="434"/>
      <c r="H92" s="46">
        <v>42845</v>
      </c>
      <c r="I92" s="103">
        <v>35436.5</v>
      </c>
      <c r="J92" s="48"/>
      <c r="K92" s="104"/>
    </row>
    <row r="93" spans="1:11" ht="12.75">
      <c r="A93" s="434"/>
      <c r="B93" s="434"/>
      <c r="C93" s="421"/>
      <c r="D93" s="423"/>
      <c r="E93" s="434"/>
      <c r="F93" s="434"/>
      <c r="G93" s="434"/>
      <c r="H93" s="46">
        <v>42875</v>
      </c>
      <c r="I93" s="103">
        <v>35436.5</v>
      </c>
      <c r="J93" s="48"/>
      <c r="K93" s="104"/>
    </row>
    <row r="94" spans="1:11" ht="12.75">
      <c r="A94" s="434"/>
      <c r="B94" s="434"/>
      <c r="C94" s="421"/>
      <c r="D94" s="423"/>
      <c r="E94" s="434"/>
      <c r="F94" s="434"/>
      <c r="G94" s="434"/>
      <c r="H94" s="46">
        <v>42906</v>
      </c>
      <c r="I94" s="103">
        <v>35436.5</v>
      </c>
      <c r="J94" s="48"/>
      <c r="K94" s="104"/>
    </row>
    <row r="95" spans="1:11" ht="12.75">
      <c r="A95" s="434"/>
      <c r="B95" s="434"/>
      <c r="C95" s="421"/>
      <c r="D95" s="423"/>
      <c r="E95" s="434"/>
      <c r="F95" s="434"/>
      <c r="G95" s="434"/>
      <c r="H95" s="46">
        <v>42936</v>
      </c>
      <c r="I95" s="103">
        <v>35436.5</v>
      </c>
      <c r="J95" s="48"/>
      <c r="K95" s="104"/>
    </row>
    <row r="96" spans="1:11" ht="12.75">
      <c r="A96" s="433">
        <v>26</v>
      </c>
      <c r="B96" s="433" t="s">
        <v>119</v>
      </c>
      <c r="C96" s="584">
        <v>2605608</v>
      </c>
      <c r="D96" s="589" t="s">
        <v>639</v>
      </c>
      <c r="E96" s="433">
        <v>1835</v>
      </c>
      <c r="F96" s="519">
        <v>31195</v>
      </c>
      <c r="G96" s="519">
        <v>93585</v>
      </c>
      <c r="H96" s="21">
        <v>42786</v>
      </c>
      <c r="I96" s="275">
        <v>15597.5</v>
      </c>
      <c r="J96" s="228">
        <v>42787</v>
      </c>
      <c r="K96" s="160">
        <v>15597.5</v>
      </c>
    </row>
    <row r="97" spans="1:11" ht="12.75">
      <c r="A97" s="433"/>
      <c r="B97" s="433"/>
      <c r="C97" s="584"/>
      <c r="D97" s="589"/>
      <c r="E97" s="433"/>
      <c r="F97" s="433"/>
      <c r="G97" s="433"/>
      <c r="H97" s="21">
        <v>42814</v>
      </c>
      <c r="I97" s="75">
        <v>15597.5</v>
      </c>
      <c r="J97" s="228">
        <v>42814</v>
      </c>
      <c r="K97" s="160">
        <v>15597.5</v>
      </c>
    </row>
    <row r="98" spans="1:11" ht="12.75">
      <c r="A98" s="433"/>
      <c r="B98" s="433"/>
      <c r="C98" s="584"/>
      <c r="D98" s="589"/>
      <c r="E98" s="433"/>
      <c r="F98" s="433"/>
      <c r="G98" s="433"/>
      <c r="H98" s="21">
        <v>42845</v>
      </c>
      <c r="I98" s="75">
        <v>15597.5</v>
      </c>
      <c r="J98" s="228">
        <v>42844</v>
      </c>
      <c r="K98" s="160">
        <v>15597.5</v>
      </c>
    </row>
    <row r="99" spans="1:11" ht="12.75">
      <c r="A99" s="433"/>
      <c r="B99" s="433"/>
      <c r="C99" s="584"/>
      <c r="D99" s="589"/>
      <c r="E99" s="433"/>
      <c r="F99" s="433"/>
      <c r="G99" s="433"/>
      <c r="H99" s="21">
        <v>42875</v>
      </c>
      <c r="I99" s="75">
        <v>15597.5</v>
      </c>
      <c r="J99" s="228">
        <v>42874</v>
      </c>
      <c r="K99" s="160">
        <v>15597.5</v>
      </c>
    </row>
    <row r="100" spans="1:11" ht="12.75">
      <c r="A100" s="433"/>
      <c r="B100" s="433"/>
      <c r="C100" s="584"/>
      <c r="D100" s="589"/>
      <c r="E100" s="433"/>
      <c r="F100" s="433"/>
      <c r="G100" s="433"/>
      <c r="H100" s="21">
        <v>42906</v>
      </c>
      <c r="I100" s="75">
        <v>15597.5</v>
      </c>
      <c r="J100" s="108">
        <v>42905</v>
      </c>
      <c r="K100" s="109">
        <v>15597.5</v>
      </c>
    </row>
    <row r="101" spans="1:11" ht="12.75">
      <c r="A101" s="433"/>
      <c r="B101" s="433"/>
      <c r="C101" s="584"/>
      <c r="D101" s="589"/>
      <c r="E101" s="433"/>
      <c r="F101" s="433"/>
      <c r="G101" s="433"/>
      <c r="H101" s="21">
        <v>42936</v>
      </c>
      <c r="I101" s="75">
        <v>15597.5</v>
      </c>
      <c r="J101" s="108">
        <v>42936</v>
      </c>
      <c r="K101" s="109">
        <v>15597.5</v>
      </c>
    </row>
    <row r="102" spans="1:11" ht="12.75">
      <c r="A102" s="434">
        <v>26</v>
      </c>
      <c r="B102" s="434" t="s">
        <v>119</v>
      </c>
      <c r="C102" s="421">
        <v>2605707</v>
      </c>
      <c r="D102" s="423" t="s">
        <v>640</v>
      </c>
      <c r="E102" s="434">
        <v>1650</v>
      </c>
      <c r="F102" s="518">
        <v>28050</v>
      </c>
      <c r="G102" s="518">
        <v>84150</v>
      </c>
      <c r="H102" s="46">
        <v>42786</v>
      </c>
      <c r="I102" s="271">
        <v>14025</v>
      </c>
      <c r="J102" s="46">
        <v>42786</v>
      </c>
      <c r="K102" s="99">
        <v>14025</v>
      </c>
    </row>
    <row r="103" spans="1:11" ht="12.75">
      <c r="A103" s="434"/>
      <c r="B103" s="434"/>
      <c r="C103" s="421"/>
      <c r="D103" s="423"/>
      <c r="E103" s="434"/>
      <c r="F103" s="434"/>
      <c r="G103" s="434"/>
      <c r="H103" s="46">
        <v>42814</v>
      </c>
      <c r="I103" s="103">
        <v>14025</v>
      </c>
      <c r="J103" s="46">
        <v>42814</v>
      </c>
      <c r="K103" s="99">
        <v>14025</v>
      </c>
    </row>
    <row r="104" spans="1:11" ht="12.75">
      <c r="A104" s="434"/>
      <c r="B104" s="434"/>
      <c r="C104" s="421"/>
      <c r="D104" s="423"/>
      <c r="E104" s="434"/>
      <c r="F104" s="434"/>
      <c r="G104" s="434"/>
      <c r="H104" s="46">
        <v>42845</v>
      </c>
      <c r="I104" s="103">
        <v>14025</v>
      </c>
      <c r="J104" s="46">
        <v>42844</v>
      </c>
      <c r="K104" s="99">
        <v>14025</v>
      </c>
    </row>
    <row r="105" spans="1:11" ht="12.75">
      <c r="A105" s="434"/>
      <c r="B105" s="434"/>
      <c r="C105" s="421"/>
      <c r="D105" s="423"/>
      <c r="E105" s="434"/>
      <c r="F105" s="434"/>
      <c r="G105" s="434"/>
      <c r="H105" s="46">
        <v>42875</v>
      </c>
      <c r="I105" s="103">
        <v>14025</v>
      </c>
      <c r="J105" s="46">
        <v>42866</v>
      </c>
      <c r="K105" s="99">
        <v>14025</v>
      </c>
    </row>
    <row r="106" spans="1:11" ht="12.75">
      <c r="A106" s="434"/>
      <c r="B106" s="434"/>
      <c r="C106" s="421"/>
      <c r="D106" s="423"/>
      <c r="E106" s="434"/>
      <c r="F106" s="434"/>
      <c r="G106" s="434"/>
      <c r="H106" s="46">
        <v>42906</v>
      </c>
      <c r="I106" s="103">
        <v>14025</v>
      </c>
      <c r="J106" s="46">
        <v>42916</v>
      </c>
      <c r="K106" s="99">
        <v>14025</v>
      </c>
    </row>
    <row r="107" spans="1:11" ht="12.75">
      <c r="A107" s="434"/>
      <c r="B107" s="434"/>
      <c r="C107" s="421"/>
      <c r="D107" s="423"/>
      <c r="E107" s="434"/>
      <c r="F107" s="434"/>
      <c r="G107" s="434"/>
      <c r="H107" s="46">
        <v>42936</v>
      </c>
      <c r="I107" s="103">
        <v>14025</v>
      </c>
      <c r="J107" s="46">
        <v>42990</v>
      </c>
      <c r="K107" s="99">
        <v>14025</v>
      </c>
    </row>
    <row r="108" spans="1:11" ht="12.75">
      <c r="A108" s="433">
        <v>26</v>
      </c>
      <c r="B108" s="433" t="s">
        <v>119</v>
      </c>
      <c r="C108" s="584">
        <v>2606309</v>
      </c>
      <c r="D108" s="424" t="s">
        <v>641</v>
      </c>
      <c r="E108" s="433">
        <v>772</v>
      </c>
      <c r="F108" s="519">
        <v>13124</v>
      </c>
      <c r="G108" s="519">
        <v>39372</v>
      </c>
      <c r="H108" s="21">
        <v>42786</v>
      </c>
      <c r="I108" s="275">
        <v>6562</v>
      </c>
      <c r="J108" s="108">
        <v>42786</v>
      </c>
      <c r="K108" s="109">
        <v>6562</v>
      </c>
    </row>
    <row r="109" spans="1:11" ht="12.75">
      <c r="A109" s="433"/>
      <c r="B109" s="433"/>
      <c r="C109" s="584"/>
      <c r="D109" s="424"/>
      <c r="E109" s="433"/>
      <c r="F109" s="433"/>
      <c r="G109" s="433"/>
      <c r="H109" s="21">
        <v>42814</v>
      </c>
      <c r="I109" s="75">
        <v>6562</v>
      </c>
      <c r="J109" s="108">
        <v>42814</v>
      </c>
      <c r="K109" s="109">
        <v>6562</v>
      </c>
    </row>
    <row r="110" spans="1:11" ht="12.75">
      <c r="A110" s="433"/>
      <c r="B110" s="433"/>
      <c r="C110" s="584"/>
      <c r="D110" s="424"/>
      <c r="E110" s="433"/>
      <c r="F110" s="433"/>
      <c r="G110" s="433"/>
      <c r="H110" s="21">
        <v>42845</v>
      </c>
      <c r="I110" s="75">
        <v>6562</v>
      </c>
      <c r="J110" s="108">
        <v>42845</v>
      </c>
      <c r="K110" s="109">
        <v>6562</v>
      </c>
    </row>
    <row r="111" spans="1:11" ht="12.75">
      <c r="A111" s="433"/>
      <c r="B111" s="433"/>
      <c r="C111" s="584"/>
      <c r="D111" s="424"/>
      <c r="E111" s="433"/>
      <c r="F111" s="433"/>
      <c r="G111" s="433"/>
      <c r="H111" s="21">
        <v>42875</v>
      </c>
      <c r="I111" s="75">
        <v>6562</v>
      </c>
      <c r="J111" s="108">
        <v>42874</v>
      </c>
      <c r="K111" s="109">
        <v>6562</v>
      </c>
    </row>
    <row r="112" spans="1:11" ht="12.75">
      <c r="A112" s="433"/>
      <c r="B112" s="433"/>
      <c r="C112" s="584"/>
      <c r="D112" s="424"/>
      <c r="E112" s="433"/>
      <c r="F112" s="433"/>
      <c r="G112" s="433"/>
      <c r="H112" s="21">
        <v>42906</v>
      </c>
      <c r="I112" s="75">
        <v>6562</v>
      </c>
      <c r="J112" s="108">
        <v>42906</v>
      </c>
      <c r="K112" s="109">
        <v>6562</v>
      </c>
    </row>
    <row r="113" spans="1:11" ht="12.75">
      <c r="A113" s="433"/>
      <c r="B113" s="433"/>
      <c r="C113" s="584"/>
      <c r="D113" s="424"/>
      <c r="E113" s="433"/>
      <c r="F113" s="433"/>
      <c r="G113" s="433"/>
      <c r="H113" s="21">
        <v>42936</v>
      </c>
      <c r="I113" s="75">
        <v>6562</v>
      </c>
      <c r="J113" s="108">
        <v>42936</v>
      </c>
      <c r="K113" s="109">
        <v>6562</v>
      </c>
    </row>
    <row r="114" spans="1:11" ht="12.75">
      <c r="A114" s="434">
        <v>26</v>
      </c>
      <c r="B114" s="434" t="s">
        <v>119</v>
      </c>
      <c r="C114" s="421">
        <v>2606606</v>
      </c>
      <c r="D114" s="423" t="s">
        <v>642</v>
      </c>
      <c r="E114" s="434">
        <v>1753</v>
      </c>
      <c r="F114" s="518">
        <v>29801</v>
      </c>
      <c r="G114" s="518">
        <v>89403</v>
      </c>
      <c r="H114" s="46">
        <v>42786</v>
      </c>
      <c r="I114" s="271">
        <v>14900.5</v>
      </c>
      <c r="J114" s="46">
        <v>42786</v>
      </c>
      <c r="K114" s="99">
        <v>14900.5</v>
      </c>
    </row>
    <row r="115" spans="1:11" ht="12.75">
      <c r="A115" s="434"/>
      <c r="B115" s="434"/>
      <c r="C115" s="421"/>
      <c r="D115" s="423"/>
      <c r="E115" s="434"/>
      <c r="F115" s="434"/>
      <c r="G115" s="434"/>
      <c r="H115" s="46">
        <v>42814</v>
      </c>
      <c r="I115" s="103">
        <v>14900.5</v>
      </c>
      <c r="J115" s="46">
        <v>42814</v>
      </c>
      <c r="K115" s="99">
        <v>14900.5</v>
      </c>
    </row>
    <row r="116" spans="1:11" ht="12.75">
      <c r="A116" s="434"/>
      <c r="B116" s="434"/>
      <c r="C116" s="421"/>
      <c r="D116" s="423"/>
      <c r="E116" s="434"/>
      <c r="F116" s="434"/>
      <c r="G116" s="434"/>
      <c r="H116" s="46">
        <v>42845</v>
      </c>
      <c r="I116" s="103">
        <v>14900.5</v>
      </c>
      <c r="J116" s="46">
        <v>42845</v>
      </c>
      <c r="K116" s="99">
        <v>14900.5</v>
      </c>
    </row>
    <row r="117" spans="1:11" ht="12.75">
      <c r="A117" s="434"/>
      <c r="B117" s="434"/>
      <c r="C117" s="421"/>
      <c r="D117" s="423"/>
      <c r="E117" s="434"/>
      <c r="F117" s="434"/>
      <c r="G117" s="434"/>
      <c r="H117" s="46">
        <v>42875</v>
      </c>
      <c r="I117" s="103">
        <v>14900.5</v>
      </c>
      <c r="J117" s="46">
        <v>42874</v>
      </c>
      <c r="K117" s="99">
        <v>14900.5</v>
      </c>
    </row>
    <row r="118" spans="1:11" ht="12.75">
      <c r="A118" s="434"/>
      <c r="B118" s="434"/>
      <c r="C118" s="421"/>
      <c r="D118" s="423"/>
      <c r="E118" s="434"/>
      <c r="F118" s="434"/>
      <c r="G118" s="434"/>
      <c r="H118" s="46">
        <v>42906</v>
      </c>
      <c r="I118" s="103">
        <v>14900.5</v>
      </c>
      <c r="J118" s="46">
        <v>42906</v>
      </c>
      <c r="K118" s="99">
        <v>14900.5</v>
      </c>
    </row>
    <row r="119" spans="1:11" ht="12.75">
      <c r="A119" s="434"/>
      <c r="B119" s="434"/>
      <c r="C119" s="421"/>
      <c r="D119" s="423"/>
      <c r="E119" s="434"/>
      <c r="F119" s="434"/>
      <c r="G119" s="434"/>
      <c r="H119" s="46">
        <v>42936</v>
      </c>
      <c r="I119" s="103">
        <v>14900.5</v>
      </c>
      <c r="J119" s="46">
        <v>42936</v>
      </c>
      <c r="K119" s="99">
        <v>14900.5</v>
      </c>
    </row>
    <row r="120" spans="1:11" ht="12.75">
      <c r="A120" s="433">
        <v>26</v>
      </c>
      <c r="B120" s="433" t="s">
        <v>119</v>
      </c>
      <c r="C120" s="584">
        <v>2606903</v>
      </c>
      <c r="D120" s="424" t="s">
        <v>643</v>
      </c>
      <c r="E120" s="433">
        <v>886</v>
      </c>
      <c r="F120" s="519">
        <v>15062</v>
      </c>
      <c r="G120" s="519">
        <v>45186</v>
      </c>
      <c r="H120" s="21">
        <v>42786</v>
      </c>
      <c r="I120" s="275">
        <v>7531</v>
      </c>
      <c r="J120" s="108">
        <v>42947</v>
      </c>
      <c r="K120" s="109">
        <v>7531</v>
      </c>
    </row>
    <row r="121" spans="1:11" ht="12.75">
      <c r="A121" s="433"/>
      <c r="B121" s="433"/>
      <c r="C121" s="584"/>
      <c r="D121" s="424"/>
      <c r="E121" s="433"/>
      <c r="F121" s="433"/>
      <c r="G121" s="433"/>
      <c r="H121" s="21">
        <v>42814</v>
      </c>
      <c r="I121" s="75">
        <v>7531</v>
      </c>
      <c r="J121" s="108">
        <v>42947</v>
      </c>
      <c r="K121" s="109">
        <v>7531</v>
      </c>
    </row>
    <row r="122" spans="1:11" ht="12.75">
      <c r="A122" s="433"/>
      <c r="B122" s="433"/>
      <c r="C122" s="584"/>
      <c r="D122" s="424"/>
      <c r="E122" s="433"/>
      <c r="F122" s="433"/>
      <c r="G122" s="433"/>
      <c r="H122" s="21">
        <v>42845</v>
      </c>
      <c r="I122" s="75">
        <v>7531</v>
      </c>
      <c r="J122" s="108">
        <v>42947</v>
      </c>
      <c r="K122" s="109">
        <v>7531</v>
      </c>
    </row>
    <row r="123" spans="1:11" ht="12.75">
      <c r="A123" s="433"/>
      <c r="B123" s="433"/>
      <c r="C123" s="584"/>
      <c r="D123" s="424"/>
      <c r="E123" s="433"/>
      <c r="F123" s="433"/>
      <c r="G123" s="433"/>
      <c r="H123" s="21">
        <v>42875</v>
      </c>
      <c r="I123" s="75">
        <v>7531</v>
      </c>
      <c r="J123" s="108">
        <v>42968</v>
      </c>
      <c r="K123" s="109">
        <v>7531</v>
      </c>
    </row>
    <row r="124" spans="1:11" ht="12.75">
      <c r="A124" s="433"/>
      <c r="B124" s="433"/>
      <c r="C124" s="584"/>
      <c r="D124" s="424"/>
      <c r="E124" s="433"/>
      <c r="F124" s="433"/>
      <c r="G124" s="433"/>
      <c r="H124" s="21">
        <v>42906</v>
      </c>
      <c r="I124" s="75">
        <v>7531</v>
      </c>
      <c r="J124" s="108">
        <v>42977</v>
      </c>
      <c r="K124" s="109">
        <v>7531</v>
      </c>
    </row>
    <row r="125" spans="1:11" ht="12.75">
      <c r="A125" s="433"/>
      <c r="B125" s="433"/>
      <c r="C125" s="584"/>
      <c r="D125" s="424"/>
      <c r="E125" s="433"/>
      <c r="F125" s="433"/>
      <c r="G125" s="433"/>
      <c r="H125" s="21">
        <v>42936</v>
      </c>
      <c r="I125" s="75">
        <v>7531</v>
      </c>
      <c r="J125" s="108">
        <v>42989</v>
      </c>
      <c r="K125" s="109">
        <v>7531</v>
      </c>
    </row>
    <row r="126" spans="1:11" ht="12.75">
      <c r="A126" s="434">
        <v>26</v>
      </c>
      <c r="B126" s="434" t="s">
        <v>119</v>
      </c>
      <c r="C126" s="421">
        <v>2607109</v>
      </c>
      <c r="D126" s="423" t="s">
        <v>644</v>
      </c>
      <c r="E126" s="434">
        <v>461</v>
      </c>
      <c r="F126" s="518">
        <v>7837</v>
      </c>
      <c r="G126" s="518">
        <v>23511</v>
      </c>
      <c r="H126" s="46">
        <v>42786</v>
      </c>
      <c r="I126" s="271">
        <v>3918.5</v>
      </c>
      <c r="J126" s="46">
        <v>42786</v>
      </c>
      <c r="K126" s="99">
        <v>3918.5</v>
      </c>
    </row>
    <row r="127" spans="1:11" ht="12.75">
      <c r="A127" s="434"/>
      <c r="B127" s="434"/>
      <c r="C127" s="421"/>
      <c r="D127" s="423"/>
      <c r="E127" s="434"/>
      <c r="F127" s="434"/>
      <c r="G127" s="434"/>
      <c r="H127" s="46">
        <v>42814</v>
      </c>
      <c r="I127" s="103">
        <v>3918.5</v>
      </c>
      <c r="J127" s="46">
        <v>42802</v>
      </c>
      <c r="K127" s="99">
        <v>3918.5</v>
      </c>
    </row>
    <row r="128" spans="1:11" ht="12.75">
      <c r="A128" s="434"/>
      <c r="B128" s="434"/>
      <c r="C128" s="421"/>
      <c r="D128" s="423"/>
      <c r="E128" s="434"/>
      <c r="F128" s="434"/>
      <c r="G128" s="434"/>
      <c r="H128" s="46">
        <v>42845</v>
      </c>
      <c r="I128" s="103">
        <v>3918.5</v>
      </c>
      <c r="J128" s="46">
        <v>42835</v>
      </c>
      <c r="K128" s="99">
        <v>3918.5</v>
      </c>
    </row>
    <row r="129" spans="1:11" ht="12.75">
      <c r="A129" s="434"/>
      <c r="B129" s="434"/>
      <c r="C129" s="421"/>
      <c r="D129" s="423"/>
      <c r="E129" s="434"/>
      <c r="F129" s="434"/>
      <c r="G129" s="434"/>
      <c r="H129" s="46">
        <v>42875</v>
      </c>
      <c r="I129" s="103">
        <v>3918.5</v>
      </c>
      <c r="J129" s="46">
        <v>42871</v>
      </c>
      <c r="K129" s="99">
        <v>3918.5</v>
      </c>
    </row>
    <row r="130" spans="1:11" ht="12.75">
      <c r="A130" s="434"/>
      <c r="B130" s="434"/>
      <c r="C130" s="421"/>
      <c r="D130" s="423"/>
      <c r="E130" s="434"/>
      <c r="F130" s="434"/>
      <c r="G130" s="434"/>
      <c r="H130" s="46">
        <v>42906</v>
      </c>
      <c r="I130" s="103">
        <v>3918.5</v>
      </c>
      <c r="J130" s="46">
        <v>42902</v>
      </c>
      <c r="K130" s="99">
        <v>3918.5</v>
      </c>
    </row>
    <row r="131" spans="1:11" ht="12.75">
      <c r="A131" s="434"/>
      <c r="B131" s="434"/>
      <c r="C131" s="421"/>
      <c r="D131" s="423"/>
      <c r="E131" s="434"/>
      <c r="F131" s="434"/>
      <c r="G131" s="434"/>
      <c r="H131" s="46">
        <v>42936</v>
      </c>
      <c r="I131" s="103">
        <v>3918.5</v>
      </c>
      <c r="J131" s="46">
        <v>42927</v>
      </c>
      <c r="K131" s="99">
        <v>3918.5</v>
      </c>
    </row>
    <row r="132" spans="1:11" ht="12.75">
      <c r="A132" s="433">
        <v>26</v>
      </c>
      <c r="B132" s="433" t="s">
        <v>119</v>
      </c>
      <c r="C132" s="584">
        <v>2607307</v>
      </c>
      <c r="D132" s="424" t="s">
        <v>645</v>
      </c>
      <c r="E132" s="433">
        <v>2889</v>
      </c>
      <c r="F132" s="519">
        <v>49113</v>
      </c>
      <c r="G132" s="519">
        <v>147339</v>
      </c>
      <c r="H132" s="21">
        <v>42786</v>
      </c>
      <c r="I132" s="275">
        <v>24556.5</v>
      </c>
      <c r="J132" s="108">
        <v>42787</v>
      </c>
      <c r="K132" s="109">
        <v>24556.5</v>
      </c>
    </row>
    <row r="133" spans="1:11" ht="12.75">
      <c r="A133" s="433"/>
      <c r="B133" s="433"/>
      <c r="C133" s="584"/>
      <c r="D133" s="424"/>
      <c r="E133" s="433"/>
      <c r="F133" s="433"/>
      <c r="G133" s="433"/>
      <c r="H133" s="21">
        <v>42814</v>
      </c>
      <c r="I133" s="75">
        <v>24556.5</v>
      </c>
      <c r="J133" s="108">
        <v>42814</v>
      </c>
      <c r="K133" s="109">
        <v>24556.5</v>
      </c>
    </row>
    <row r="134" spans="1:11" ht="12.75">
      <c r="A134" s="433"/>
      <c r="B134" s="433"/>
      <c r="C134" s="584"/>
      <c r="D134" s="424"/>
      <c r="E134" s="433"/>
      <c r="F134" s="433"/>
      <c r="G134" s="433"/>
      <c r="H134" s="21">
        <v>42845</v>
      </c>
      <c r="I134" s="75">
        <v>24556.5</v>
      </c>
      <c r="J134" s="108">
        <v>42845</v>
      </c>
      <c r="K134" s="109">
        <v>24556.5</v>
      </c>
    </row>
    <row r="135" spans="1:11" ht="12.75">
      <c r="A135" s="433"/>
      <c r="B135" s="433"/>
      <c r="C135" s="584"/>
      <c r="D135" s="424"/>
      <c r="E135" s="433"/>
      <c r="F135" s="433"/>
      <c r="G135" s="433"/>
      <c r="H135" s="21">
        <v>42875</v>
      </c>
      <c r="I135" s="75">
        <v>24556.5</v>
      </c>
      <c r="J135" s="108">
        <v>42877</v>
      </c>
      <c r="K135" s="109">
        <v>24556.5</v>
      </c>
    </row>
    <row r="136" spans="1:11" ht="12.75">
      <c r="A136" s="433"/>
      <c r="B136" s="433"/>
      <c r="C136" s="584"/>
      <c r="D136" s="424"/>
      <c r="E136" s="433"/>
      <c r="F136" s="433"/>
      <c r="G136" s="433"/>
      <c r="H136" s="21">
        <v>42906</v>
      </c>
      <c r="I136" s="75">
        <v>24556.5</v>
      </c>
      <c r="J136" s="108">
        <v>42906</v>
      </c>
      <c r="K136" s="109">
        <v>24556.5</v>
      </c>
    </row>
    <row r="137" spans="1:11" ht="12.75">
      <c r="A137" s="433"/>
      <c r="B137" s="433"/>
      <c r="C137" s="584"/>
      <c r="D137" s="424"/>
      <c r="E137" s="433"/>
      <c r="F137" s="433"/>
      <c r="G137" s="433"/>
      <c r="H137" s="21">
        <v>42936</v>
      </c>
      <c r="I137" s="75">
        <v>24556.5</v>
      </c>
      <c r="J137" s="108">
        <v>42936</v>
      </c>
      <c r="K137" s="109">
        <v>24556.5</v>
      </c>
    </row>
    <row r="138" spans="1:11" ht="12.75">
      <c r="A138" s="434">
        <v>26</v>
      </c>
      <c r="B138" s="434" t="s">
        <v>119</v>
      </c>
      <c r="C138" s="421">
        <v>2607406</v>
      </c>
      <c r="D138" s="423" t="s">
        <v>646</v>
      </c>
      <c r="E138" s="434">
        <v>575</v>
      </c>
      <c r="F138" s="518">
        <v>9775</v>
      </c>
      <c r="G138" s="518">
        <v>29325</v>
      </c>
      <c r="H138" s="46">
        <v>42786</v>
      </c>
      <c r="I138" s="271">
        <v>4887.5</v>
      </c>
      <c r="J138" s="46">
        <v>42786</v>
      </c>
      <c r="K138" s="99">
        <v>4887.5</v>
      </c>
    </row>
    <row r="139" spans="1:11" ht="12.75">
      <c r="A139" s="434"/>
      <c r="B139" s="434"/>
      <c r="C139" s="421"/>
      <c r="D139" s="423"/>
      <c r="E139" s="434"/>
      <c r="F139" s="434"/>
      <c r="G139" s="434"/>
      <c r="H139" s="46">
        <v>42814</v>
      </c>
      <c r="I139" s="103">
        <v>4887.5</v>
      </c>
      <c r="J139" s="48">
        <v>42814</v>
      </c>
      <c r="K139" s="104">
        <v>4887.5</v>
      </c>
    </row>
    <row r="140" spans="1:11" ht="12.75">
      <c r="A140" s="434"/>
      <c r="B140" s="434"/>
      <c r="C140" s="421"/>
      <c r="D140" s="423"/>
      <c r="E140" s="434"/>
      <c r="F140" s="434"/>
      <c r="G140" s="434"/>
      <c r="H140" s="46">
        <v>42845</v>
      </c>
      <c r="I140" s="103">
        <v>4887.5</v>
      </c>
      <c r="J140" s="48">
        <v>42844</v>
      </c>
      <c r="K140" s="104">
        <v>4887.5</v>
      </c>
    </row>
    <row r="141" spans="1:11" ht="12.75">
      <c r="A141" s="434"/>
      <c r="B141" s="434"/>
      <c r="C141" s="421"/>
      <c r="D141" s="423"/>
      <c r="E141" s="434"/>
      <c r="F141" s="434"/>
      <c r="G141" s="434"/>
      <c r="H141" s="46">
        <v>42875</v>
      </c>
      <c r="I141" s="103">
        <v>4887.5</v>
      </c>
      <c r="J141" s="48">
        <v>42873</v>
      </c>
      <c r="K141" s="104">
        <v>4887.5</v>
      </c>
    </row>
    <row r="142" spans="1:11" ht="12.75">
      <c r="A142" s="434"/>
      <c r="B142" s="434"/>
      <c r="C142" s="421"/>
      <c r="D142" s="423"/>
      <c r="E142" s="434"/>
      <c r="F142" s="434"/>
      <c r="G142" s="434"/>
      <c r="H142" s="46">
        <v>42906</v>
      </c>
      <c r="I142" s="103">
        <v>4887.5</v>
      </c>
      <c r="J142" s="48">
        <v>42957</v>
      </c>
      <c r="K142" s="104">
        <v>4887.5</v>
      </c>
    </row>
    <row r="143" spans="1:11" ht="12.75">
      <c r="A143" s="434"/>
      <c r="B143" s="434"/>
      <c r="C143" s="421"/>
      <c r="D143" s="423"/>
      <c r="E143" s="434"/>
      <c r="F143" s="434"/>
      <c r="G143" s="434"/>
      <c r="H143" s="46">
        <v>42936</v>
      </c>
      <c r="I143" s="103">
        <v>4887.5</v>
      </c>
      <c r="J143" s="142">
        <v>42962</v>
      </c>
      <c r="K143" s="325">
        <v>4887.5</v>
      </c>
    </row>
    <row r="144" spans="1:11" ht="12.75">
      <c r="A144" s="433">
        <v>26</v>
      </c>
      <c r="B144" s="433" t="s">
        <v>119</v>
      </c>
      <c r="C144" s="584">
        <v>2607703</v>
      </c>
      <c r="D144" s="424" t="s">
        <v>647</v>
      </c>
      <c r="E144" s="433">
        <v>1428</v>
      </c>
      <c r="F144" s="519">
        <v>24276</v>
      </c>
      <c r="G144" s="519">
        <v>72828</v>
      </c>
      <c r="H144" s="21">
        <v>42786</v>
      </c>
      <c r="I144" s="275">
        <v>12138</v>
      </c>
      <c r="J144" s="108">
        <v>42816</v>
      </c>
      <c r="K144" s="109">
        <v>12138</v>
      </c>
    </row>
    <row r="145" spans="1:11" ht="12.75">
      <c r="A145" s="433"/>
      <c r="B145" s="433"/>
      <c r="C145" s="584"/>
      <c r="D145" s="424"/>
      <c r="E145" s="433"/>
      <c r="F145" s="433"/>
      <c r="G145" s="433"/>
      <c r="H145" s="21">
        <v>42814</v>
      </c>
      <c r="I145" s="75">
        <v>12138</v>
      </c>
      <c r="J145" s="108">
        <v>42865</v>
      </c>
      <c r="K145" s="109">
        <v>12138</v>
      </c>
    </row>
    <row r="146" spans="1:11" ht="12.75">
      <c r="A146" s="433"/>
      <c r="B146" s="433"/>
      <c r="C146" s="584"/>
      <c r="D146" s="424"/>
      <c r="E146" s="433"/>
      <c r="F146" s="433"/>
      <c r="G146" s="433"/>
      <c r="H146" s="21">
        <v>42845</v>
      </c>
      <c r="I146" s="75">
        <v>12138</v>
      </c>
      <c r="J146" s="108">
        <v>42845</v>
      </c>
      <c r="K146" s="109">
        <v>12138</v>
      </c>
    </row>
    <row r="147" spans="1:11" ht="12.75">
      <c r="A147" s="433"/>
      <c r="B147" s="433"/>
      <c r="C147" s="584"/>
      <c r="D147" s="424"/>
      <c r="E147" s="433"/>
      <c r="F147" s="433"/>
      <c r="G147" s="433"/>
      <c r="H147" s="21">
        <v>42875</v>
      </c>
      <c r="I147" s="75">
        <v>12138</v>
      </c>
      <c r="J147" s="108">
        <v>42900</v>
      </c>
      <c r="K147" s="109">
        <v>12138</v>
      </c>
    </row>
    <row r="148" spans="1:11" ht="12.75">
      <c r="A148" s="433"/>
      <c r="B148" s="433"/>
      <c r="C148" s="584"/>
      <c r="D148" s="424"/>
      <c r="E148" s="433"/>
      <c r="F148" s="433"/>
      <c r="G148" s="433"/>
      <c r="H148" s="21">
        <v>42906</v>
      </c>
      <c r="I148" s="75">
        <v>12138</v>
      </c>
      <c r="J148" s="108">
        <v>42927</v>
      </c>
      <c r="K148" s="109">
        <v>12138</v>
      </c>
    </row>
    <row r="149" spans="1:11" ht="12.75">
      <c r="A149" s="433"/>
      <c r="B149" s="433"/>
      <c r="C149" s="584"/>
      <c r="D149" s="424"/>
      <c r="E149" s="433"/>
      <c r="F149" s="433"/>
      <c r="G149" s="433"/>
      <c r="H149" s="21">
        <v>42936</v>
      </c>
      <c r="I149" s="75">
        <v>12138</v>
      </c>
      <c r="J149" s="108">
        <v>42956</v>
      </c>
      <c r="K149" s="109">
        <v>12138</v>
      </c>
    </row>
    <row r="150" spans="1:11" ht="12.75">
      <c r="A150" s="434">
        <v>26</v>
      </c>
      <c r="B150" s="434" t="s">
        <v>119</v>
      </c>
      <c r="C150" s="421">
        <v>2608057</v>
      </c>
      <c r="D150" s="423" t="s">
        <v>648</v>
      </c>
      <c r="E150" s="434">
        <v>938</v>
      </c>
      <c r="F150" s="518">
        <v>15946</v>
      </c>
      <c r="G150" s="518">
        <v>47838</v>
      </c>
      <c r="H150" s="46">
        <v>42786</v>
      </c>
      <c r="I150" s="271">
        <v>7973</v>
      </c>
      <c r="J150" s="48">
        <v>42936</v>
      </c>
      <c r="K150" s="104">
        <v>7973</v>
      </c>
    </row>
    <row r="151" spans="1:11" ht="12.75">
      <c r="A151" s="434"/>
      <c r="B151" s="434"/>
      <c r="C151" s="421"/>
      <c r="D151" s="423"/>
      <c r="E151" s="434"/>
      <c r="F151" s="434"/>
      <c r="G151" s="434"/>
      <c r="H151" s="46">
        <v>42814</v>
      </c>
      <c r="I151" s="103">
        <v>7973</v>
      </c>
      <c r="J151" s="48">
        <v>42936</v>
      </c>
      <c r="K151" s="104">
        <v>7973</v>
      </c>
    </row>
    <row r="152" spans="1:11" ht="12.75">
      <c r="A152" s="434"/>
      <c r="B152" s="434"/>
      <c r="C152" s="421"/>
      <c r="D152" s="423"/>
      <c r="E152" s="434"/>
      <c r="F152" s="434"/>
      <c r="G152" s="434"/>
      <c r="H152" s="46">
        <v>42845</v>
      </c>
      <c r="I152" s="103">
        <v>7973</v>
      </c>
      <c r="J152" s="48">
        <v>42972</v>
      </c>
      <c r="K152" s="104">
        <v>7973</v>
      </c>
    </row>
    <row r="153" spans="1:11" ht="12.75">
      <c r="A153" s="434"/>
      <c r="B153" s="434"/>
      <c r="C153" s="421"/>
      <c r="D153" s="423"/>
      <c r="E153" s="434"/>
      <c r="F153" s="434"/>
      <c r="G153" s="434"/>
      <c r="H153" s="46">
        <v>42875</v>
      </c>
      <c r="I153" s="103">
        <v>7973</v>
      </c>
      <c r="J153" s="48">
        <v>42978</v>
      </c>
      <c r="K153" s="104">
        <v>7973</v>
      </c>
    </row>
    <row r="154" spans="1:11" ht="12.75">
      <c r="A154" s="434"/>
      <c r="B154" s="434"/>
      <c r="C154" s="421"/>
      <c r="D154" s="423"/>
      <c r="E154" s="434"/>
      <c r="F154" s="434"/>
      <c r="G154" s="434"/>
      <c r="H154" s="46">
        <v>42906</v>
      </c>
      <c r="I154" s="103">
        <v>7973</v>
      </c>
      <c r="J154" s="48"/>
      <c r="K154" s="104"/>
    </row>
    <row r="155" spans="1:11" ht="12.75">
      <c r="A155" s="434"/>
      <c r="B155" s="434"/>
      <c r="C155" s="421"/>
      <c r="D155" s="423"/>
      <c r="E155" s="434"/>
      <c r="F155" s="434"/>
      <c r="G155" s="434"/>
      <c r="H155" s="46">
        <v>42936</v>
      </c>
      <c r="I155" s="103">
        <v>7973</v>
      </c>
      <c r="J155" s="48"/>
      <c r="K155" s="104"/>
    </row>
    <row r="156" spans="1:11" ht="12.75">
      <c r="A156" s="433">
        <v>26</v>
      </c>
      <c r="B156" s="433" t="s">
        <v>119</v>
      </c>
      <c r="C156" s="584">
        <v>2608750</v>
      </c>
      <c r="D156" s="424" t="s">
        <v>649</v>
      </c>
      <c r="E156" s="433">
        <v>1034</v>
      </c>
      <c r="F156" s="519">
        <v>17578</v>
      </c>
      <c r="G156" s="519">
        <v>52734</v>
      </c>
      <c r="H156" s="21">
        <v>42786</v>
      </c>
      <c r="I156" s="275">
        <v>8789</v>
      </c>
      <c r="J156" s="21">
        <v>42866</v>
      </c>
      <c r="K156" s="22">
        <v>8789</v>
      </c>
    </row>
    <row r="157" spans="1:11" ht="12.75">
      <c r="A157" s="433"/>
      <c r="B157" s="433"/>
      <c r="C157" s="584"/>
      <c r="D157" s="424"/>
      <c r="E157" s="433"/>
      <c r="F157" s="433"/>
      <c r="G157" s="433"/>
      <c r="H157" s="21">
        <v>42814</v>
      </c>
      <c r="I157" s="75">
        <v>8789</v>
      </c>
      <c r="J157" s="21">
        <v>42866</v>
      </c>
      <c r="K157" s="22">
        <v>8789</v>
      </c>
    </row>
    <row r="158" spans="1:11" ht="12.75">
      <c r="A158" s="433"/>
      <c r="B158" s="433"/>
      <c r="C158" s="584"/>
      <c r="D158" s="424"/>
      <c r="E158" s="433"/>
      <c r="F158" s="433"/>
      <c r="G158" s="433"/>
      <c r="H158" s="21">
        <v>42845</v>
      </c>
      <c r="I158" s="75">
        <v>8789</v>
      </c>
      <c r="J158" s="21">
        <v>42866</v>
      </c>
      <c r="K158" s="22">
        <v>8789</v>
      </c>
    </row>
    <row r="159" spans="1:11" ht="12.75">
      <c r="A159" s="433"/>
      <c r="B159" s="433"/>
      <c r="C159" s="584"/>
      <c r="D159" s="424"/>
      <c r="E159" s="433"/>
      <c r="F159" s="433"/>
      <c r="G159" s="433"/>
      <c r="H159" s="21">
        <v>42875</v>
      </c>
      <c r="I159" s="75">
        <v>8789</v>
      </c>
      <c r="J159" s="21">
        <v>42872</v>
      </c>
      <c r="K159" s="22">
        <v>8789</v>
      </c>
    </row>
    <row r="160" spans="1:11" ht="12.75">
      <c r="A160" s="433"/>
      <c r="B160" s="433"/>
      <c r="C160" s="584"/>
      <c r="D160" s="424"/>
      <c r="E160" s="433"/>
      <c r="F160" s="433"/>
      <c r="G160" s="433"/>
      <c r="H160" s="21">
        <v>42906</v>
      </c>
      <c r="I160" s="75">
        <v>8789</v>
      </c>
      <c r="J160" s="21">
        <v>42933</v>
      </c>
      <c r="K160" s="22">
        <v>8789</v>
      </c>
    </row>
    <row r="161" spans="1:11" ht="12.75">
      <c r="A161" s="433"/>
      <c r="B161" s="433"/>
      <c r="C161" s="584"/>
      <c r="D161" s="424"/>
      <c r="E161" s="433"/>
      <c r="F161" s="433"/>
      <c r="G161" s="433"/>
      <c r="H161" s="21">
        <v>42936</v>
      </c>
      <c r="I161" s="75">
        <v>8789</v>
      </c>
      <c r="J161" s="21">
        <v>42933</v>
      </c>
      <c r="K161" s="22">
        <v>8789</v>
      </c>
    </row>
    <row r="162" spans="1:11" ht="12.75">
      <c r="A162" s="434">
        <v>26</v>
      </c>
      <c r="B162" s="434" t="s">
        <v>119</v>
      </c>
      <c r="C162" s="421">
        <v>2609303</v>
      </c>
      <c r="D162" s="423" t="s">
        <v>650</v>
      </c>
      <c r="E162" s="434">
        <v>1860</v>
      </c>
      <c r="F162" s="518">
        <v>31620</v>
      </c>
      <c r="G162" s="518">
        <v>94860</v>
      </c>
      <c r="H162" s="46">
        <v>42786</v>
      </c>
      <c r="I162" s="271">
        <v>15810</v>
      </c>
      <c r="J162" s="46">
        <v>42818</v>
      </c>
      <c r="K162" s="99">
        <v>15810</v>
      </c>
    </row>
    <row r="163" spans="1:11" ht="12.75">
      <c r="A163" s="434"/>
      <c r="B163" s="434"/>
      <c r="C163" s="421"/>
      <c r="D163" s="423"/>
      <c r="E163" s="434"/>
      <c r="F163" s="434"/>
      <c r="G163" s="434"/>
      <c r="H163" s="46">
        <v>42814</v>
      </c>
      <c r="I163" s="103">
        <v>15810</v>
      </c>
      <c r="J163" s="46">
        <v>42814</v>
      </c>
      <c r="K163" s="99">
        <v>15810</v>
      </c>
    </row>
    <row r="164" spans="1:11" ht="12.75">
      <c r="A164" s="434"/>
      <c r="B164" s="434"/>
      <c r="C164" s="421"/>
      <c r="D164" s="423"/>
      <c r="E164" s="434"/>
      <c r="F164" s="434"/>
      <c r="G164" s="434"/>
      <c r="H164" s="46">
        <v>42845</v>
      </c>
      <c r="I164" s="103">
        <v>15810</v>
      </c>
      <c r="J164" s="46">
        <v>42851</v>
      </c>
      <c r="K164" s="99">
        <v>15810</v>
      </c>
    </row>
    <row r="165" spans="1:11" ht="12.75">
      <c r="A165" s="434"/>
      <c r="B165" s="434"/>
      <c r="C165" s="421"/>
      <c r="D165" s="423"/>
      <c r="E165" s="434"/>
      <c r="F165" s="434"/>
      <c r="G165" s="434"/>
      <c r="H165" s="46">
        <v>42875</v>
      </c>
      <c r="I165" s="103">
        <v>15810</v>
      </c>
      <c r="J165" s="46">
        <v>42879</v>
      </c>
      <c r="K165" s="99">
        <v>15810</v>
      </c>
    </row>
    <row r="166" spans="1:11" ht="12.75">
      <c r="A166" s="434"/>
      <c r="B166" s="434"/>
      <c r="C166" s="421"/>
      <c r="D166" s="423"/>
      <c r="E166" s="434"/>
      <c r="F166" s="434"/>
      <c r="G166" s="434"/>
      <c r="H166" s="46">
        <v>42906</v>
      </c>
      <c r="I166" s="103">
        <v>15810</v>
      </c>
      <c r="J166" s="46">
        <v>42971</v>
      </c>
      <c r="K166" s="99">
        <v>15810</v>
      </c>
    </row>
    <row r="167" spans="1:11" ht="12.75">
      <c r="A167" s="434"/>
      <c r="B167" s="434"/>
      <c r="C167" s="421"/>
      <c r="D167" s="423"/>
      <c r="E167" s="434"/>
      <c r="F167" s="434"/>
      <c r="G167" s="434"/>
      <c r="H167" s="46">
        <v>42936</v>
      </c>
      <c r="I167" s="103">
        <v>15810</v>
      </c>
      <c r="J167" s="46">
        <v>42978</v>
      </c>
      <c r="K167" s="99">
        <v>15810</v>
      </c>
    </row>
    <row r="168" spans="1:11" ht="12.75">
      <c r="A168" s="433">
        <v>26</v>
      </c>
      <c r="B168" s="433" t="s">
        <v>119</v>
      </c>
      <c r="C168" s="584">
        <v>2614303</v>
      </c>
      <c r="D168" s="424" t="s">
        <v>651</v>
      </c>
      <c r="E168" s="433">
        <v>1901</v>
      </c>
      <c r="F168" s="519">
        <v>32317</v>
      </c>
      <c r="G168" s="519">
        <v>96951</v>
      </c>
      <c r="H168" s="21">
        <v>42786</v>
      </c>
      <c r="I168" s="275">
        <v>16158.5</v>
      </c>
      <c r="J168" s="108">
        <v>42786</v>
      </c>
      <c r="K168" s="109">
        <v>16158.5</v>
      </c>
    </row>
    <row r="169" spans="1:11" ht="12.75">
      <c r="A169" s="433"/>
      <c r="B169" s="433"/>
      <c r="C169" s="584"/>
      <c r="D169" s="424"/>
      <c r="E169" s="433"/>
      <c r="F169" s="433"/>
      <c r="G169" s="433"/>
      <c r="H169" s="21">
        <v>42814</v>
      </c>
      <c r="I169" s="75">
        <v>16158.5</v>
      </c>
      <c r="J169" s="108">
        <v>42814</v>
      </c>
      <c r="K169" s="109">
        <v>16158.5</v>
      </c>
    </row>
    <row r="170" spans="1:11" ht="12.75">
      <c r="A170" s="433"/>
      <c r="B170" s="433"/>
      <c r="C170" s="584"/>
      <c r="D170" s="424"/>
      <c r="E170" s="433"/>
      <c r="F170" s="433"/>
      <c r="G170" s="433"/>
      <c r="H170" s="21">
        <v>42845</v>
      </c>
      <c r="I170" s="75">
        <v>16158.5</v>
      </c>
      <c r="J170" s="108">
        <v>42845</v>
      </c>
      <c r="K170" s="109">
        <v>16158.5</v>
      </c>
    </row>
    <row r="171" spans="1:11" ht="12.75">
      <c r="A171" s="433"/>
      <c r="B171" s="433"/>
      <c r="C171" s="584"/>
      <c r="D171" s="424"/>
      <c r="E171" s="433"/>
      <c r="F171" s="433"/>
      <c r="G171" s="433"/>
      <c r="H171" s="21">
        <v>42875</v>
      </c>
      <c r="I171" s="75">
        <v>16158.5</v>
      </c>
      <c r="J171" s="108">
        <v>42877</v>
      </c>
      <c r="K171" s="109">
        <v>16158.5</v>
      </c>
    </row>
    <row r="172" spans="1:11" ht="12.75">
      <c r="A172" s="433"/>
      <c r="B172" s="433"/>
      <c r="C172" s="584"/>
      <c r="D172" s="424"/>
      <c r="E172" s="433"/>
      <c r="F172" s="433"/>
      <c r="G172" s="433"/>
      <c r="H172" s="21">
        <v>42906</v>
      </c>
      <c r="I172" s="75">
        <v>16158.5</v>
      </c>
      <c r="J172" s="108">
        <v>42906</v>
      </c>
      <c r="K172" s="109">
        <v>16158.5</v>
      </c>
    </row>
    <row r="173" spans="1:11" ht="12.75">
      <c r="A173" s="433"/>
      <c r="B173" s="433"/>
      <c r="C173" s="584"/>
      <c r="D173" s="424"/>
      <c r="E173" s="433"/>
      <c r="F173" s="433"/>
      <c r="G173" s="433"/>
      <c r="H173" s="21">
        <v>42936</v>
      </c>
      <c r="I173" s="75">
        <v>16158.5</v>
      </c>
      <c r="J173" s="108"/>
      <c r="K173" s="109"/>
    </row>
    <row r="174" spans="1:11" ht="12.75">
      <c r="A174" s="434">
        <v>26</v>
      </c>
      <c r="B174" s="434" t="s">
        <v>119</v>
      </c>
      <c r="C174" s="421">
        <v>2609808</v>
      </c>
      <c r="D174" s="423" t="s">
        <v>652</v>
      </c>
      <c r="E174" s="434">
        <v>545</v>
      </c>
      <c r="F174" s="518">
        <v>9265</v>
      </c>
      <c r="G174" s="518">
        <v>27795</v>
      </c>
      <c r="H174" s="46">
        <v>42786</v>
      </c>
      <c r="I174" s="271">
        <v>4632.5</v>
      </c>
      <c r="J174" s="46">
        <v>42787</v>
      </c>
      <c r="K174" s="99">
        <v>4632.5</v>
      </c>
    </row>
    <row r="175" spans="1:11" ht="12.75">
      <c r="A175" s="434"/>
      <c r="B175" s="434"/>
      <c r="C175" s="421"/>
      <c r="D175" s="423"/>
      <c r="E175" s="434"/>
      <c r="F175" s="434"/>
      <c r="G175" s="434"/>
      <c r="H175" s="46">
        <v>42814</v>
      </c>
      <c r="I175" s="103">
        <v>4632.5</v>
      </c>
      <c r="J175" s="46">
        <v>42804</v>
      </c>
      <c r="K175" s="99">
        <v>4632.5</v>
      </c>
    </row>
    <row r="176" spans="1:11" ht="12.75">
      <c r="A176" s="434"/>
      <c r="B176" s="434"/>
      <c r="C176" s="421"/>
      <c r="D176" s="423"/>
      <c r="E176" s="434"/>
      <c r="F176" s="434"/>
      <c r="G176" s="434"/>
      <c r="H176" s="46">
        <v>42845</v>
      </c>
      <c r="I176" s="103">
        <v>4632.5</v>
      </c>
      <c r="J176" s="46">
        <v>42844</v>
      </c>
      <c r="K176" s="99">
        <v>4632.5</v>
      </c>
    </row>
    <row r="177" spans="1:11" ht="12.75">
      <c r="A177" s="434"/>
      <c r="B177" s="434"/>
      <c r="C177" s="421"/>
      <c r="D177" s="423"/>
      <c r="E177" s="434"/>
      <c r="F177" s="434"/>
      <c r="G177" s="434"/>
      <c r="H177" s="46">
        <v>42875</v>
      </c>
      <c r="I177" s="103">
        <v>4632.5</v>
      </c>
      <c r="J177" s="48">
        <v>42874</v>
      </c>
      <c r="K177" s="104">
        <v>4632.5</v>
      </c>
    </row>
    <row r="178" spans="1:11" ht="12.75">
      <c r="A178" s="434"/>
      <c r="B178" s="434"/>
      <c r="C178" s="421"/>
      <c r="D178" s="423"/>
      <c r="E178" s="434"/>
      <c r="F178" s="434"/>
      <c r="G178" s="434"/>
      <c r="H178" s="46">
        <v>42906</v>
      </c>
      <c r="I178" s="103">
        <v>4632.5</v>
      </c>
      <c r="J178" s="48">
        <v>42899</v>
      </c>
      <c r="K178" s="104">
        <v>4632.5</v>
      </c>
    </row>
    <row r="179" spans="1:11" ht="12.75">
      <c r="A179" s="434"/>
      <c r="B179" s="434"/>
      <c r="C179" s="421"/>
      <c r="D179" s="423"/>
      <c r="E179" s="434"/>
      <c r="F179" s="434"/>
      <c r="G179" s="434"/>
      <c r="H179" s="46">
        <v>42936</v>
      </c>
      <c r="I179" s="103">
        <v>4632.5</v>
      </c>
      <c r="J179" s="48">
        <v>42933</v>
      </c>
      <c r="K179" s="104">
        <v>4632.5</v>
      </c>
    </row>
    <row r="180" spans="1:11" ht="12.75">
      <c r="A180" s="433">
        <v>26</v>
      </c>
      <c r="B180" s="433" t="s">
        <v>119</v>
      </c>
      <c r="C180" s="584">
        <v>2609907</v>
      </c>
      <c r="D180" s="424" t="s">
        <v>653</v>
      </c>
      <c r="E180" s="433">
        <v>6139</v>
      </c>
      <c r="F180" s="519">
        <v>104363</v>
      </c>
      <c r="G180" s="519">
        <v>313089</v>
      </c>
      <c r="H180" s="21">
        <v>42786</v>
      </c>
      <c r="I180" s="275">
        <v>52181.5</v>
      </c>
      <c r="J180" s="108">
        <v>42825</v>
      </c>
      <c r="K180" s="109">
        <v>52181.5</v>
      </c>
    </row>
    <row r="181" spans="1:11" ht="12.75">
      <c r="A181" s="433"/>
      <c r="B181" s="433"/>
      <c r="C181" s="584"/>
      <c r="D181" s="424"/>
      <c r="E181" s="433"/>
      <c r="F181" s="433"/>
      <c r="G181" s="433"/>
      <c r="H181" s="21">
        <v>42814</v>
      </c>
      <c r="I181" s="75">
        <v>52181.5</v>
      </c>
      <c r="J181" s="108">
        <v>42851</v>
      </c>
      <c r="K181" s="109">
        <v>52181.5</v>
      </c>
    </row>
    <row r="182" spans="1:11" ht="12.75">
      <c r="A182" s="433"/>
      <c r="B182" s="433"/>
      <c r="C182" s="584"/>
      <c r="D182" s="424"/>
      <c r="E182" s="433"/>
      <c r="F182" s="433"/>
      <c r="G182" s="433"/>
      <c r="H182" s="21">
        <v>42845</v>
      </c>
      <c r="I182" s="75">
        <v>52181.5</v>
      </c>
      <c r="J182" s="108">
        <v>42894</v>
      </c>
      <c r="K182" s="109">
        <v>52181.5</v>
      </c>
    </row>
    <row r="183" spans="1:11" ht="12.75">
      <c r="A183" s="433"/>
      <c r="B183" s="433"/>
      <c r="C183" s="584"/>
      <c r="D183" s="424"/>
      <c r="E183" s="433"/>
      <c r="F183" s="433"/>
      <c r="G183" s="433"/>
      <c r="H183" s="21">
        <v>42875</v>
      </c>
      <c r="I183" s="75">
        <v>52181.5</v>
      </c>
      <c r="J183" s="108">
        <v>42930</v>
      </c>
      <c r="K183" s="109">
        <v>52181.5</v>
      </c>
    </row>
    <row r="184" spans="1:11" ht="12.75">
      <c r="A184" s="433"/>
      <c r="B184" s="433"/>
      <c r="C184" s="584"/>
      <c r="D184" s="424"/>
      <c r="E184" s="433"/>
      <c r="F184" s="433"/>
      <c r="G184" s="433"/>
      <c r="H184" s="21">
        <v>42906</v>
      </c>
      <c r="I184" s="75">
        <v>52181.5</v>
      </c>
      <c r="J184" s="108">
        <v>42989</v>
      </c>
      <c r="K184" s="109">
        <v>52181.5</v>
      </c>
    </row>
    <row r="185" spans="1:11" ht="12.75">
      <c r="A185" s="433"/>
      <c r="B185" s="433"/>
      <c r="C185" s="584"/>
      <c r="D185" s="424"/>
      <c r="E185" s="433"/>
      <c r="F185" s="433"/>
      <c r="G185" s="433"/>
      <c r="H185" s="21">
        <v>42936</v>
      </c>
      <c r="I185" s="75">
        <v>52181.5</v>
      </c>
      <c r="J185" s="108"/>
      <c r="K185" s="109"/>
    </row>
    <row r="186" spans="1:11" ht="12.75">
      <c r="A186" s="434">
        <v>26</v>
      </c>
      <c r="B186" s="434" t="s">
        <v>119</v>
      </c>
      <c r="C186" s="421">
        <v>2610400</v>
      </c>
      <c r="D186" s="423" t="s">
        <v>654</v>
      </c>
      <c r="E186" s="434">
        <v>1328</v>
      </c>
      <c r="F186" s="518">
        <v>22576</v>
      </c>
      <c r="G186" s="518">
        <v>67728</v>
      </c>
      <c r="H186" s="46">
        <v>42786</v>
      </c>
      <c r="I186" s="271">
        <v>11288</v>
      </c>
      <c r="J186" s="48">
        <v>42866</v>
      </c>
      <c r="K186" s="104">
        <v>11288</v>
      </c>
    </row>
    <row r="187" spans="1:11" ht="12.75">
      <c r="A187" s="434"/>
      <c r="B187" s="434"/>
      <c r="C187" s="421"/>
      <c r="D187" s="423"/>
      <c r="E187" s="434"/>
      <c r="F187" s="434"/>
      <c r="G187" s="434"/>
      <c r="H187" s="46">
        <v>42814</v>
      </c>
      <c r="I187" s="103">
        <v>11288</v>
      </c>
      <c r="J187" s="48">
        <v>42866</v>
      </c>
      <c r="K187" s="104">
        <v>11288</v>
      </c>
    </row>
    <row r="188" spans="1:11" ht="12.75">
      <c r="A188" s="434"/>
      <c r="B188" s="434"/>
      <c r="C188" s="421"/>
      <c r="D188" s="423"/>
      <c r="E188" s="434"/>
      <c r="F188" s="434"/>
      <c r="G188" s="434"/>
      <c r="H188" s="46">
        <v>42845</v>
      </c>
      <c r="I188" s="103">
        <v>11288</v>
      </c>
      <c r="J188" s="48">
        <v>42954</v>
      </c>
      <c r="K188" s="104">
        <v>11288</v>
      </c>
    </row>
    <row r="189" spans="1:11" ht="12.75">
      <c r="A189" s="434"/>
      <c r="B189" s="434"/>
      <c r="C189" s="421"/>
      <c r="D189" s="423"/>
      <c r="E189" s="434"/>
      <c r="F189" s="434"/>
      <c r="G189" s="434"/>
      <c r="H189" s="46">
        <v>42875</v>
      </c>
      <c r="I189" s="103">
        <v>11288</v>
      </c>
      <c r="J189" s="48">
        <v>42936</v>
      </c>
      <c r="K189" s="104">
        <v>11288</v>
      </c>
    </row>
    <row r="190" spans="1:11" ht="12.75">
      <c r="A190" s="434"/>
      <c r="B190" s="434"/>
      <c r="C190" s="421"/>
      <c r="D190" s="423"/>
      <c r="E190" s="434"/>
      <c r="F190" s="434"/>
      <c r="G190" s="434"/>
      <c r="H190" s="46">
        <v>42906</v>
      </c>
      <c r="I190" s="103">
        <v>11288</v>
      </c>
      <c r="J190" s="48"/>
      <c r="K190" s="104"/>
    </row>
    <row r="191" spans="1:11" ht="12.75">
      <c r="A191" s="434"/>
      <c r="B191" s="434"/>
      <c r="C191" s="421"/>
      <c r="D191" s="423"/>
      <c r="E191" s="434"/>
      <c r="F191" s="434"/>
      <c r="G191" s="434"/>
      <c r="H191" s="46">
        <v>42936</v>
      </c>
      <c r="I191" s="103">
        <v>11288</v>
      </c>
      <c r="J191" s="48"/>
      <c r="K191" s="104"/>
    </row>
    <row r="192" spans="1:11" ht="12.75">
      <c r="A192" s="433">
        <v>26</v>
      </c>
      <c r="B192" s="433" t="s">
        <v>119</v>
      </c>
      <c r="C192" s="584">
        <v>2611002</v>
      </c>
      <c r="D192" s="424" t="s">
        <v>655</v>
      </c>
      <c r="E192" s="433">
        <v>424</v>
      </c>
      <c r="F192" s="519">
        <v>7208</v>
      </c>
      <c r="G192" s="519">
        <v>21624</v>
      </c>
      <c r="H192" s="21">
        <v>42786</v>
      </c>
      <c r="I192" s="275">
        <v>3604</v>
      </c>
      <c r="J192" s="108">
        <v>42789</v>
      </c>
      <c r="K192" s="109">
        <v>3604</v>
      </c>
    </row>
    <row r="193" spans="1:11" ht="12.75">
      <c r="A193" s="433"/>
      <c r="B193" s="433"/>
      <c r="C193" s="584"/>
      <c r="D193" s="424"/>
      <c r="E193" s="433"/>
      <c r="F193" s="433"/>
      <c r="G193" s="433"/>
      <c r="H193" s="21">
        <v>42814</v>
      </c>
      <c r="I193" s="75">
        <v>3604</v>
      </c>
      <c r="J193" s="108">
        <v>42814</v>
      </c>
      <c r="K193" s="109">
        <v>3604</v>
      </c>
    </row>
    <row r="194" spans="1:11" ht="12.75">
      <c r="A194" s="433"/>
      <c r="B194" s="433"/>
      <c r="C194" s="584"/>
      <c r="D194" s="424"/>
      <c r="E194" s="433"/>
      <c r="F194" s="433"/>
      <c r="G194" s="433"/>
      <c r="H194" s="21">
        <v>42845</v>
      </c>
      <c r="I194" s="75">
        <v>3604</v>
      </c>
      <c r="J194" s="108">
        <v>42844</v>
      </c>
      <c r="K194" s="109">
        <v>3604</v>
      </c>
    </row>
    <row r="195" spans="1:11" ht="12.75">
      <c r="A195" s="433"/>
      <c r="B195" s="433"/>
      <c r="C195" s="584"/>
      <c r="D195" s="424"/>
      <c r="E195" s="433"/>
      <c r="F195" s="433"/>
      <c r="G195" s="433"/>
      <c r="H195" s="21">
        <v>42875</v>
      </c>
      <c r="I195" s="75">
        <v>3604</v>
      </c>
      <c r="J195" s="108">
        <v>42865</v>
      </c>
      <c r="K195" s="109">
        <v>3604</v>
      </c>
    </row>
    <row r="196" spans="1:11" ht="12.75">
      <c r="A196" s="433"/>
      <c r="B196" s="433"/>
      <c r="C196" s="584"/>
      <c r="D196" s="424"/>
      <c r="E196" s="433"/>
      <c r="F196" s="433"/>
      <c r="G196" s="433"/>
      <c r="H196" s="21">
        <v>42906</v>
      </c>
      <c r="I196" s="75">
        <v>3604</v>
      </c>
      <c r="J196" s="108">
        <v>42906</v>
      </c>
      <c r="K196" s="109">
        <v>3604</v>
      </c>
    </row>
    <row r="197" spans="1:11" ht="12.75">
      <c r="A197" s="433"/>
      <c r="B197" s="433"/>
      <c r="C197" s="584"/>
      <c r="D197" s="424"/>
      <c r="E197" s="433"/>
      <c r="F197" s="433"/>
      <c r="G197" s="433"/>
      <c r="H197" s="21">
        <v>42936</v>
      </c>
      <c r="I197" s="75">
        <v>3604</v>
      </c>
      <c r="J197" s="108">
        <v>42936</v>
      </c>
      <c r="K197" s="109">
        <v>3604</v>
      </c>
    </row>
    <row r="198" spans="1:11" ht="12.75">
      <c r="A198" s="434">
        <v>26</v>
      </c>
      <c r="B198" s="434" t="s">
        <v>119</v>
      </c>
      <c r="C198" s="421">
        <v>2611101</v>
      </c>
      <c r="D198" s="423" t="s">
        <v>656</v>
      </c>
      <c r="E198" s="434">
        <v>3197</v>
      </c>
      <c r="F198" s="518">
        <v>54349</v>
      </c>
      <c r="G198" s="518">
        <v>163047</v>
      </c>
      <c r="H198" s="46">
        <v>42786</v>
      </c>
      <c r="I198" s="271">
        <v>27174.5</v>
      </c>
      <c r="J198" s="46">
        <v>42930</v>
      </c>
      <c r="K198" s="99">
        <v>27174.5</v>
      </c>
    </row>
    <row r="199" spans="1:11" ht="12.75">
      <c r="A199" s="434"/>
      <c r="B199" s="434"/>
      <c r="C199" s="421"/>
      <c r="D199" s="423"/>
      <c r="E199" s="434"/>
      <c r="F199" s="434"/>
      <c r="G199" s="434"/>
      <c r="H199" s="46">
        <v>42814</v>
      </c>
      <c r="I199" s="103">
        <v>27174.5</v>
      </c>
      <c r="J199" s="46">
        <v>42930</v>
      </c>
      <c r="K199" s="99">
        <v>27174.5</v>
      </c>
    </row>
    <row r="200" spans="1:11" ht="12.75">
      <c r="A200" s="434"/>
      <c r="B200" s="434"/>
      <c r="C200" s="421"/>
      <c r="D200" s="423"/>
      <c r="E200" s="434"/>
      <c r="F200" s="434"/>
      <c r="G200" s="434"/>
      <c r="H200" s="46">
        <v>42845</v>
      </c>
      <c r="I200" s="103">
        <v>27174.5</v>
      </c>
      <c r="J200" s="46">
        <v>42930</v>
      </c>
      <c r="K200" s="99">
        <v>27174.5</v>
      </c>
    </row>
    <row r="201" spans="1:11" ht="12.75">
      <c r="A201" s="434"/>
      <c r="B201" s="434"/>
      <c r="C201" s="421"/>
      <c r="D201" s="423"/>
      <c r="E201" s="434"/>
      <c r="F201" s="434"/>
      <c r="G201" s="434"/>
      <c r="H201" s="46">
        <v>42875</v>
      </c>
      <c r="I201" s="103">
        <v>27174.5</v>
      </c>
      <c r="J201" s="46">
        <v>42930</v>
      </c>
      <c r="K201" s="99">
        <v>27174.5</v>
      </c>
    </row>
    <row r="202" spans="1:11" ht="12.75">
      <c r="A202" s="434"/>
      <c r="B202" s="434"/>
      <c r="C202" s="421"/>
      <c r="D202" s="423"/>
      <c r="E202" s="434"/>
      <c r="F202" s="434"/>
      <c r="G202" s="434"/>
      <c r="H202" s="46">
        <v>42906</v>
      </c>
      <c r="I202" s="103">
        <v>27174.5</v>
      </c>
      <c r="J202" s="46">
        <v>42930</v>
      </c>
      <c r="K202" s="99">
        <v>27174.5</v>
      </c>
    </row>
    <row r="203" spans="1:11" ht="12.75">
      <c r="A203" s="434"/>
      <c r="B203" s="434"/>
      <c r="C203" s="421"/>
      <c r="D203" s="423"/>
      <c r="E203" s="434"/>
      <c r="F203" s="434"/>
      <c r="G203" s="434"/>
      <c r="H203" s="46">
        <v>42936</v>
      </c>
      <c r="I203" s="103">
        <v>27174.5</v>
      </c>
      <c r="J203" s="46">
        <v>42930</v>
      </c>
      <c r="K203" s="99">
        <v>27174.5</v>
      </c>
    </row>
    <row r="204" spans="1:11" ht="12.75">
      <c r="A204" s="433">
        <v>26</v>
      </c>
      <c r="B204" s="433" t="s">
        <v>119</v>
      </c>
      <c r="C204" s="584">
        <v>2611533</v>
      </c>
      <c r="D204" s="424" t="s">
        <v>657</v>
      </c>
      <c r="E204" s="433">
        <v>1434</v>
      </c>
      <c r="F204" s="519">
        <v>24378</v>
      </c>
      <c r="G204" s="519">
        <v>73134</v>
      </c>
      <c r="H204" s="21">
        <v>42786</v>
      </c>
      <c r="I204" s="275">
        <v>12189</v>
      </c>
      <c r="J204" s="108">
        <v>42808</v>
      </c>
      <c r="K204" s="109">
        <v>12189</v>
      </c>
    </row>
    <row r="205" spans="1:11" ht="12.75">
      <c r="A205" s="433"/>
      <c r="B205" s="433"/>
      <c r="C205" s="584"/>
      <c r="D205" s="424"/>
      <c r="E205" s="433"/>
      <c r="F205" s="433"/>
      <c r="G205" s="433"/>
      <c r="H205" s="21">
        <v>42814</v>
      </c>
      <c r="I205" s="75">
        <v>12189</v>
      </c>
      <c r="J205" s="108">
        <v>42829</v>
      </c>
      <c r="K205" s="109">
        <v>12189</v>
      </c>
    </row>
    <row r="206" spans="1:11" ht="12.75">
      <c r="A206" s="433"/>
      <c r="B206" s="433"/>
      <c r="C206" s="584"/>
      <c r="D206" s="424"/>
      <c r="E206" s="433"/>
      <c r="F206" s="433"/>
      <c r="G206" s="433"/>
      <c r="H206" s="21">
        <v>42845</v>
      </c>
      <c r="I206" s="75">
        <v>12189</v>
      </c>
      <c r="J206" s="108">
        <v>42829</v>
      </c>
      <c r="K206" s="109">
        <v>12189</v>
      </c>
    </row>
    <row r="207" spans="1:11" ht="12.75">
      <c r="A207" s="433"/>
      <c r="B207" s="433"/>
      <c r="C207" s="584"/>
      <c r="D207" s="424"/>
      <c r="E207" s="433"/>
      <c r="F207" s="433"/>
      <c r="G207" s="433"/>
      <c r="H207" s="21">
        <v>42875</v>
      </c>
      <c r="I207" s="75">
        <v>12189</v>
      </c>
      <c r="J207" s="108">
        <v>42884</v>
      </c>
      <c r="K207" s="109">
        <v>12189</v>
      </c>
    </row>
    <row r="208" spans="1:11" ht="12.75">
      <c r="A208" s="433"/>
      <c r="B208" s="433"/>
      <c r="C208" s="584"/>
      <c r="D208" s="424"/>
      <c r="E208" s="433"/>
      <c r="F208" s="433"/>
      <c r="G208" s="433"/>
      <c r="H208" s="21">
        <v>42906</v>
      </c>
      <c r="I208" s="75">
        <v>12189</v>
      </c>
      <c r="J208" s="108">
        <v>42923</v>
      </c>
      <c r="K208" s="109">
        <v>12189</v>
      </c>
    </row>
    <row r="209" spans="1:11" ht="12.75">
      <c r="A209" s="433"/>
      <c r="B209" s="433"/>
      <c r="C209" s="584"/>
      <c r="D209" s="424"/>
      <c r="E209" s="433"/>
      <c r="F209" s="433"/>
      <c r="G209" s="433"/>
      <c r="H209" s="21">
        <v>42936</v>
      </c>
      <c r="I209" s="75">
        <v>12189</v>
      </c>
      <c r="J209" s="108">
        <v>42923</v>
      </c>
      <c r="K209" s="109">
        <v>12189</v>
      </c>
    </row>
    <row r="210" spans="1:11" ht="12.75">
      <c r="A210" s="434">
        <v>26</v>
      </c>
      <c r="B210" s="434" t="s">
        <v>119</v>
      </c>
      <c r="C210" s="421">
        <v>2612208</v>
      </c>
      <c r="D210" s="423" t="s">
        <v>658</v>
      </c>
      <c r="E210" s="434">
        <v>1302</v>
      </c>
      <c r="F210" s="518">
        <v>22134</v>
      </c>
      <c r="G210" s="518">
        <v>66402</v>
      </c>
      <c r="H210" s="46">
        <v>42786</v>
      </c>
      <c r="I210" s="271">
        <v>11067</v>
      </c>
      <c r="J210" s="46">
        <v>42933</v>
      </c>
      <c r="K210" s="99">
        <v>11067</v>
      </c>
    </row>
    <row r="211" spans="1:11" ht="12.75">
      <c r="A211" s="434"/>
      <c r="B211" s="434"/>
      <c r="C211" s="421"/>
      <c r="D211" s="423"/>
      <c r="E211" s="434"/>
      <c r="F211" s="434"/>
      <c r="G211" s="434"/>
      <c r="H211" s="46">
        <v>42814</v>
      </c>
      <c r="I211" s="103">
        <v>11067</v>
      </c>
      <c r="J211" s="46">
        <v>42933</v>
      </c>
      <c r="K211" s="99">
        <v>11067</v>
      </c>
    </row>
    <row r="212" spans="1:11" ht="12.75">
      <c r="A212" s="434"/>
      <c r="B212" s="434"/>
      <c r="C212" s="421"/>
      <c r="D212" s="423"/>
      <c r="E212" s="434"/>
      <c r="F212" s="434"/>
      <c r="G212" s="434"/>
      <c r="H212" s="46">
        <v>42845</v>
      </c>
      <c r="I212" s="103">
        <v>11067</v>
      </c>
      <c r="J212" s="46">
        <v>42933</v>
      </c>
      <c r="K212" s="99">
        <v>11067</v>
      </c>
    </row>
    <row r="213" spans="1:11" ht="12.75">
      <c r="A213" s="434"/>
      <c r="B213" s="434"/>
      <c r="C213" s="421"/>
      <c r="D213" s="423"/>
      <c r="E213" s="434"/>
      <c r="F213" s="434"/>
      <c r="G213" s="434"/>
      <c r="H213" s="46">
        <v>42875</v>
      </c>
      <c r="I213" s="103">
        <v>11067</v>
      </c>
      <c r="J213" s="46">
        <v>42933</v>
      </c>
      <c r="K213" s="99">
        <v>11067</v>
      </c>
    </row>
    <row r="214" spans="1:11" ht="12.75">
      <c r="A214" s="434"/>
      <c r="B214" s="434"/>
      <c r="C214" s="421"/>
      <c r="D214" s="423"/>
      <c r="E214" s="434"/>
      <c r="F214" s="434"/>
      <c r="G214" s="434"/>
      <c r="H214" s="46">
        <v>42906</v>
      </c>
      <c r="I214" s="103">
        <v>11067</v>
      </c>
      <c r="J214" s="46">
        <v>42933</v>
      </c>
      <c r="K214" s="99">
        <v>11067</v>
      </c>
    </row>
    <row r="215" spans="1:11" ht="12.75">
      <c r="A215" s="434"/>
      <c r="B215" s="434"/>
      <c r="C215" s="421"/>
      <c r="D215" s="423"/>
      <c r="E215" s="434"/>
      <c r="F215" s="434"/>
      <c r="G215" s="434"/>
      <c r="H215" s="46">
        <v>42936</v>
      </c>
      <c r="I215" s="103">
        <v>11067</v>
      </c>
      <c r="J215" s="46">
        <v>42934</v>
      </c>
      <c r="K215" s="99">
        <v>11067</v>
      </c>
    </row>
    <row r="216" spans="1:11" ht="12.75">
      <c r="A216" s="433">
        <v>26</v>
      </c>
      <c r="B216" s="433" t="s">
        <v>119</v>
      </c>
      <c r="C216" s="584">
        <v>2612455</v>
      </c>
      <c r="D216" s="424" t="s">
        <v>659</v>
      </c>
      <c r="E216" s="433">
        <v>2411</v>
      </c>
      <c r="F216" s="519">
        <v>40987</v>
      </c>
      <c r="G216" s="519">
        <v>122961</v>
      </c>
      <c r="H216" s="21">
        <v>42786</v>
      </c>
      <c r="I216" s="275">
        <v>20493.5</v>
      </c>
      <c r="J216" s="108">
        <v>42797</v>
      </c>
      <c r="K216" s="109">
        <v>20493.5</v>
      </c>
    </row>
    <row r="217" spans="1:11" ht="12.75">
      <c r="A217" s="433"/>
      <c r="B217" s="433"/>
      <c r="C217" s="584"/>
      <c r="D217" s="424"/>
      <c r="E217" s="433"/>
      <c r="F217" s="433"/>
      <c r="G217" s="433"/>
      <c r="H217" s="21">
        <v>42814</v>
      </c>
      <c r="I217" s="75">
        <v>20493.5</v>
      </c>
      <c r="J217" s="108">
        <v>42814</v>
      </c>
      <c r="K217" s="109">
        <v>20493.5</v>
      </c>
    </row>
    <row r="218" spans="1:11" ht="12.75">
      <c r="A218" s="433"/>
      <c r="B218" s="433"/>
      <c r="C218" s="584"/>
      <c r="D218" s="424"/>
      <c r="E218" s="433"/>
      <c r="F218" s="433"/>
      <c r="G218" s="433"/>
      <c r="H218" s="21">
        <v>42845</v>
      </c>
      <c r="I218" s="75">
        <v>20493.5</v>
      </c>
      <c r="J218" s="108">
        <v>42845</v>
      </c>
      <c r="K218" s="109">
        <v>20493.5</v>
      </c>
    </row>
    <row r="219" spans="1:11" ht="12.75">
      <c r="A219" s="433"/>
      <c r="B219" s="433"/>
      <c r="C219" s="584"/>
      <c r="D219" s="424"/>
      <c r="E219" s="433"/>
      <c r="F219" s="433"/>
      <c r="G219" s="433"/>
      <c r="H219" s="21">
        <v>42875</v>
      </c>
      <c r="I219" s="75">
        <v>20493.5</v>
      </c>
      <c r="J219" s="108">
        <v>42874</v>
      </c>
      <c r="K219" s="109">
        <v>20493.5</v>
      </c>
    </row>
    <row r="220" spans="1:11" ht="12.75">
      <c r="A220" s="433"/>
      <c r="B220" s="433"/>
      <c r="C220" s="584"/>
      <c r="D220" s="424"/>
      <c r="E220" s="433"/>
      <c r="F220" s="433"/>
      <c r="G220" s="433"/>
      <c r="H220" s="21">
        <v>42906</v>
      </c>
      <c r="I220" s="75">
        <v>20493.5</v>
      </c>
      <c r="J220" s="108">
        <v>42906</v>
      </c>
      <c r="K220" s="109">
        <v>20493.5</v>
      </c>
    </row>
    <row r="221" spans="1:11" ht="12.75">
      <c r="A221" s="433"/>
      <c r="B221" s="433"/>
      <c r="C221" s="584"/>
      <c r="D221" s="424"/>
      <c r="E221" s="433"/>
      <c r="F221" s="433"/>
      <c r="G221" s="433"/>
      <c r="H221" s="21">
        <v>42936</v>
      </c>
      <c r="I221" s="75">
        <v>20493.5</v>
      </c>
      <c r="J221" s="108">
        <v>42936</v>
      </c>
      <c r="K221" s="109">
        <v>20493.5</v>
      </c>
    </row>
    <row r="222" spans="1:11" ht="12.75">
      <c r="A222" s="434">
        <v>26</v>
      </c>
      <c r="B222" s="434" t="s">
        <v>119</v>
      </c>
      <c r="C222" s="421">
        <v>2612471</v>
      </c>
      <c r="D222" s="423" t="s">
        <v>660</v>
      </c>
      <c r="E222" s="434">
        <v>507</v>
      </c>
      <c r="F222" s="518">
        <v>8619</v>
      </c>
      <c r="G222" s="518">
        <v>25857</v>
      </c>
      <c r="H222" s="46">
        <v>42786</v>
      </c>
      <c r="I222" s="271">
        <v>4309.5</v>
      </c>
      <c r="J222" s="46">
        <v>42786</v>
      </c>
      <c r="K222" s="99">
        <v>4309.5</v>
      </c>
    </row>
    <row r="223" spans="1:11" ht="12.75">
      <c r="A223" s="434"/>
      <c r="B223" s="434"/>
      <c r="C223" s="421"/>
      <c r="D223" s="423"/>
      <c r="E223" s="434"/>
      <c r="F223" s="434"/>
      <c r="G223" s="434"/>
      <c r="H223" s="46">
        <v>42814</v>
      </c>
      <c r="I223" s="103">
        <v>4309.5</v>
      </c>
      <c r="J223" s="46">
        <v>42814</v>
      </c>
      <c r="K223" s="99">
        <v>4309.5</v>
      </c>
    </row>
    <row r="224" spans="1:11" ht="12.75">
      <c r="A224" s="434"/>
      <c r="B224" s="434"/>
      <c r="C224" s="421"/>
      <c r="D224" s="423"/>
      <c r="E224" s="434"/>
      <c r="F224" s="434"/>
      <c r="G224" s="434"/>
      <c r="H224" s="46">
        <v>42845</v>
      </c>
      <c r="I224" s="103">
        <v>4309.5</v>
      </c>
      <c r="J224" s="46">
        <v>42851</v>
      </c>
      <c r="K224" s="99">
        <v>4309.5</v>
      </c>
    </row>
    <row r="225" spans="1:11" ht="12.75">
      <c r="A225" s="434"/>
      <c r="B225" s="434"/>
      <c r="C225" s="421"/>
      <c r="D225" s="423"/>
      <c r="E225" s="434"/>
      <c r="F225" s="434"/>
      <c r="G225" s="434"/>
      <c r="H225" s="46">
        <v>42875</v>
      </c>
      <c r="I225" s="103">
        <v>4309.5</v>
      </c>
      <c r="J225" s="46">
        <v>42877</v>
      </c>
      <c r="K225" s="99">
        <v>4309.5</v>
      </c>
    </row>
    <row r="226" spans="1:11" ht="12.75">
      <c r="A226" s="434"/>
      <c r="B226" s="434"/>
      <c r="C226" s="421"/>
      <c r="D226" s="423"/>
      <c r="E226" s="434"/>
      <c r="F226" s="434"/>
      <c r="G226" s="434"/>
      <c r="H226" s="46">
        <v>42906</v>
      </c>
      <c r="I226" s="103">
        <v>4309.5</v>
      </c>
      <c r="J226" s="46">
        <v>42906</v>
      </c>
      <c r="K226" s="99">
        <v>4309.5</v>
      </c>
    </row>
    <row r="227" spans="1:11" ht="12.75">
      <c r="A227" s="434"/>
      <c r="B227" s="434"/>
      <c r="C227" s="421"/>
      <c r="D227" s="423"/>
      <c r="E227" s="434"/>
      <c r="F227" s="434"/>
      <c r="G227" s="434"/>
      <c r="H227" s="46">
        <v>42936</v>
      </c>
      <c r="I227" s="103">
        <v>4309.5</v>
      </c>
      <c r="J227" s="46">
        <v>42944</v>
      </c>
      <c r="K227" s="99">
        <v>4309.5</v>
      </c>
    </row>
    <row r="228" spans="1:11" ht="12.75">
      <c r="A228" s="433">
        <v>26</v>
      </c>
      <c r="B228" s="433" t="s">
        <v>119</v>
      </c>
      <c r="C228" s="584">
        <v>2612554</v>
      </c>
      <c r="D228" s="589" t="s">
        <v>661</v>
      </c>
      <c r="E228" s="433">
        <v>2834</v>
      </c>
      <c r="F228" s="519">
        <v>48178</v>
      </c>
      <c r="G228" s="519">
        <v>144534</v>
      </c>
      <c r="H228" s="21">
        <v>42786</v>
      </c>
      <c r="I228" s="275">
        <v>24089</v>
      </c>
      <c r="J228" s="108">
        <v>42831</v>
      </c>
      <c r="K228" s="109">
        <v>24089</v>
      </c>
    </row>
    <row r="229" spans="1:11" ht="12.75">
      <c r="A229" s="433"/>
      <c r="B229" s="433"/>
      <c r="C229" s="584"/>
      <c r="D229" s="589"/>
      <c r="E229" s="433"/>
      <c r="F229" s="433"/>
      <c r="G229" s="433"/>
      <c r="H229" s="21">
        <v>42814</v>
      </c>
      <c r="I229" s="75">
        <v>24089</v>
      </c>
      <c r="J229" s="108">
        <v>42851</v>
      </c>
      <c r="K229" s="109">
        <v>24089</v>
      </c>
    </row>
    <row r="230" spans="1:11" ht="12.75">
      <c r="A230" s="433"/>
      <c r="B230" s="433"/>
      <c r="C230" s="584"/>
      <c r="D230" s="589"/>
      <c r="E230" s="433"/>
      <c r="F230" s="433"/>
      <c r="G230" s="433"/>
      <c r="H230" s="21">
        <v>42845</v>
      </c>
      <c r="I230" s="75">
        <v>24089</v>
      </c>
      <c r="J230" s="108">
        <v>42879</v>
      </c>
      <c r="K230" s="109">
        <v>24089</v>
      </c>
    </row>
    <row r="231" spans="1:11" ht="12.75">
      <c r="A231" s="433"/>
      <c r="B231" s="433"/>
      <c r="C231" s="584"/>
      <c r="D231" s="589"/>
      <c r="E231" s="433"/>
      <c r="F231" s="433"/>
      <c r="G231" s="433"/>
      <c r="H231" s="21">
        <v>42875</v>
      </c>
      <c r="I231" s="75">
        <v>24089</v>
      </c>
      <c r="J231" s="228">
        <v>42907</v>
      </c>
      <c r="K231" s="160">
        <v>24089</v>
      </c>
    </row>
    <row r="232" spans="1:11" ht="12.75">
      <c r="A232" s="433"/>
      <c r="B232" s="433"/>
      <c r="C232" s="584"/>
      <c r="D232" s="589"/>
      <c r="E232" s="433"/>
      <c r="F232" s="433"/>
      <c r="G232" s="433"/>
      <c r="H232" s="21">
        <v>42906</v>
      </c>
      <c r="I232" s="75">
        <v>24089</v>
      </c>
      <c r="J232" s="228">
        <v>42941</v>
      </c>
      <c r="K232" s="160">
        <v>24089</v>
      </c>
    </row>
    <row r="233" spans="1:11" ht="12.75">
      <c r="A233" s="433"/>
      <c r="B233" s="433"/>
      <c r="C233" s="584"/>
      <c r="D233" s="589"/>
      <c r="E233" s="433"/>
      <c r="F233" s="433"/>
      <c r="G233" s="433"/>
      <c r="H233" s="21">
        <v>42936</v>
      </c>
      <c r="I233" s="75">
        <v>24089</v>
      </c>
      <c r="J233" s="228">
        <v>42965</v>
      </c>
      <c r="K233" s="160">
        <v>24089</v>
      </c>
    </row>
    <row r="234" spans="1:11" ht="12.75">
      <c r="A234" s="434">
        <v>26</v>
      </c>
      <c r="B234" s="434" t="s">
        <v>119</v>
      </c>
      <c r="C234" s="421">
        <v>2612604</v>
      </c>
      <c r="D234" s="423" t="s">
        <v>662</v>
      </c>
      <c r="E234" s="434">
        <v>784</v>
      </c>
      <c r="F234" s="518">
        <v>13328</v>
      </c>
      <c r="G234" s="518">
        <v>39984</v>
      </c>
      <c r="H234" s="46">
        <v>42786</v>
      </c>
      <c r="I234" s="271">
        <v>6664</v>
      </c>
      <c r="J234" s="46"/>
      <c r="K234" s="99"/>
    </row>
    <row r="235" spans="1:11" ht="12.75">
      <c r="A235" s="434"/>
      <c r="B235" s="434"/>
      <c r="C235" s="421"/>
      <c r="D235" s="423"/>
      <c r="E235" s="434"/>
      <c r="F235" s="434"/>
      <c r="G235" s="434"/>
      <c r="H235" s="46">
        <v>42814</v>
      </c>
      <c r="I235" s="103">
        <v>6664</v>
      </c>
      <c r="J235" s="46">
        <v>42814</v>
      </c>
      <c r="K235" s="99">
        <v>6664</v>
      </c>
    </row>
    <row r="236" spans="1:11" ht="12.75">
      <c r="A236" s="434"/>
      <c r="B236" s="434"/>
      <c r="C236" s="421"/>
      <c r="D236" s="423"/>
      <c r="E236" s="434"/>
      <c r="F236" s="434"/>
      <c r="G236" s="434"/>
      <c r="H236" s="46">
        <v>42845</v>
      </c>
      <c r="I236" s="103">
        <v>6664</v>
      </c>
      <c r="J236" s="46">
        <v>42864</v>
      </c>
      <c r="K236" s="99">
        <v>6664</v>
      </c>
    </row>
    <row r="237" spans="1:11" ht="12.75">
      <c r="A237" s="434"/>
      <c r="B237" s="434"/>
      <c r="C237" s="421"/>
      <c r="D237" s="423"/>
      <c r="E237" s="434"/>
      <c r="F237" s="434"/>
      <c r="G237" s="434"/>
      <c r="H237" s="46">
        <v>42875</v>
      </c>
      <c r="I237" s="103">
        <v>6664</v>
      </c>
      <c r="J237" s="46">
        <v>42877</v>
      </c>
      <c r="K237" s="99">
        <v>6664</v>
      </c>
    </row>
    <row r="238" spans="1:11" ht="12.75">
      <c r="A238" s="434"/>
      <c r="B238" s="434"/>
      <c r="C238" s="421"/>
      <c r="D238" s="423"/>
      <c r="E238" s="434"/>
      <c r="F238" s="434"/>
      <c r="G238" s="434"/>
      <c r="H238" s="46">
        <v>42906</v>
      </c>
      <c r="I238" s="103">
        <v>6664</v>
      </c>
      <c r="J238" s="46"/>
      <c r="K238" s="99"/>
    </row>
    <row r="239" spans="1:11" ht="12.75">
      <c r="A239" s="434"/>
      <c r="B239" s="434"/>
      <c r="C239" s="421"/>
      <c r="D239" s="423"/>
      <c r="E239" s="434"/>
      <c r="F239" s="434"/>
      <c r="G239" s="434"/>
      <c r="H239" s="46">
        <v>42936</v>
      </c>
      <c r="I239" s="103">
        <v>6664</v>
      </c>
      <c r="J239" s="46">
        <v>42941</v>
      </c>
      <c r="K239" s="99">
        <v>6664</v>
      </c>
    </row>
    <row r="240" spans="1:11" ht="12.75">
      <c r="A240" s="433">
        <v>26</v>
      </c>
      <c r="B240" s="433" t="s">
        <v>119</v>
      </c>
      <c r="C240" s="584">
        <v>2612802</v>
      </c>
      <c r="D240" s="424" t="s">
        <v>663</v>
      </c>
      <c r="E240" s="433">
        <v>748</v>
      </c>
      <c r="F240" s="519">
        <v>12716</v>
      </c>
      <c r="G240" s="519">
        <v>38148</v>
      </c>
      <c r="H240" s="21">
        <v>42786</v>
      </c>
      <c r="I240" s="275">
        <v>6358</v>
      </c>
      <c r="J240" s="108">
        <v>42786</v>
      </c>
      <c r="K240" s="109">
        <v>6358</v>
      </c>
    </row>
    <row r="241" spans="1:11" ht="12.75">
      <c r="A241" s="433"/>
      <c r="B241" s="433"/>
      <c r="C241" s="584"/>
      <c r="D241" s="424"/>
      <c r="E241" s="433"/>
      <c r="F241" s="433"/>
      <c r="G241" s="433"/>
      <c r="H241" s="21">
        <v>42814</v>
      </c>
      <c r="I241" s="75">
        <v>6358</v>
      </c>
      <c r="J241" s="108">
        <v>42814</v>
      </c>
      <c r="K241" s="109">
        <v>6358</v>
      </c>
    </row>
    <row r="242" spans="1:11" ht="12.75">
      <c r="A242" s="433"/>
      <c r="B242" s="433"/>
      <c r="C242" s="584"/>
      <c r="D242" s="424"/>
      <c r="E242" s="433"/>
      <c r="F242" s="433"/>
      <c r="G242" s="433"/>
      <c r="H242" s="21">
        <v>42845</v>
      </c>
      <c r="I242" s="75">
        <v>6358</v>
      </c>
      <c r="J242" s="108">
        <v>42845</v>
      </c>
      <c r="K242" s="109">
        <v>6358</v>
      </c>
    </row>
    <row r="243" spans="1:11" ht="12.75">
      <c r="A243" s="433"/>
      <c r="B243" s="433"/>
      <c r="C243" s="584"/>
      <c r="D243" s="424"/>
      <c r="E243" s="433"/>
      <c r="F243" s="433"/>
      <c r="G243" s="433"/>
      <c r="H243" s="21">
        <v>42875</v>
      </c>
      <c r="I243" s="75">
        <v>6358</v>
      </c>
      <c r="J243" s="108">
        <v>42873</v>
      </c>
      <c r="K243" s="109">
        <v>6358</v>
      </c>
    </row>
    <row r="244" spans="1:11" ht="12.75">
      <c r="A244" s="433"/>
      <c r="B244" s="433"/>
      <c r="C244" s="584"/>
      <c r="D244" s="424"/>
      <c r="E244" s="433"/>
      <c r="F244" s="433"/>
      <c r="G244" s="433"/>
      <c r="H244" s="21">
        <v>42906</v>
      </c>
      <c r="I244" s="75">
        <v>6358</v>
      </c>
      <c r="J244" s="108">
        <v>42913</v>
      </c>
      <c r="K244" s="109">
        <v>6358</v>
      </c>
    </row>
    <row r="245" spans="1:11" ht="12.75">
      <c r="A245" s="433"/>
      <c r="B245" s="433"/>
      <c r="C245" s="584"/>
      <c r="D245" s="424"/>
      <c r="E245" s="433"/>
      <c r="F245" s="433"/>
      <c r="G245" s="433"/>
      <c r="H245" s="21">
        <v>42936</v>
      </c>
      <c r="I245" s="75">
        <v>6358</v>
      </c>
      <c r="J245" s="108">
        <v>42944</v>
      </c>
      <c r="K245" s="109">
        <v>6358</v>
      </c>
    </row>
    <row r="246" spans="1:11" ht="12.75">
      <c r="A246" s="434">
        <v>26</v>
      </c>
      <c r="B246" s="434" t="s">
        <v>119</v>
      </c>
      <c r="C246" s="421">
        <v>2613503</v>
      </c>
      <c r="D246" s="423" t="s">
        <v>664</v>
      </c>
      <c r="E246" s="434">
        <v>2203</v>
      </c>
      <c r="F246" s="518">
        <v>37451</v>
      </c>
      <c r="G246" s="518">
        <v>112353</v>
      </c>
      <c r="H246" s="46">
        <v>42786</v>
      </c>
      <c r="I246" s="271">
        <v>18725.5</v>
      </c>
      <c r="J246" s="46">
        <v>42804</v>
      </c>
      <c r="K246" s="99">
        <v>18725.5</v>
      </c>
    </row>
    <row r="247" spans="1:11" ht="12.75">
      <c r="A247" s="434"/>
      <c r="B247" s="434"/>
      <c r="C247" s="421"/>
      <c r="D247" s="423"/>
      <c r="E247" s="434"/>
      <c r="F247" s="434"/>
      <c r="G247" s="434"/>
      <c r="H247" s="46">
        <v>42814</v>
      </c>
      <c r="I247" s="103">
        <v>18725.5</v>
      </c>
      <c r="J247" s="46">
        <v>42849</v>
      </c>
      <c r="K247" s="99">
        <v>18725.5</v>
      </c>
    </row>
    <row r="248" spans="1:11" ht="12.75">
      <c r="A248" s="434"/>
      <c r="B248" s="434"/>
      <c r="C248" s="421"/>
      <c r="D248" s="423"/>
      <c r="E248" s="434"/>
      <c r="F248" s="434"/>
      <c r="G248" s="434"/>
      <c r="H248" s="46">
        <v>42845</v>
      </c>
      <c r="I248" s="103">
        <v>18725.5</v>
      </c>
      <c r="J248" s="46">
        <v>42849</v>
      </c>
      <c r="K248" s="99">
        <v>18725.5</v>
      </c>
    </row>
    <row r="249" spans="1:11" ht="12.75">
      <c r="A249" s="434"/>
      <c r="B249" s="434"/>
      <c r="C249" s="421"/>
      <c r="D249" s="423"/>
      <c r="E249" s="434"/>
      <c r="F249" s="434"/>
      <c r="G249" s="434"/>
      <c r="H249" s="46">
        <v>42875</v>
      </c>
      <c r="I249" s="103">
        <v>18725.5</v>
      </c>
      <c r="J249" s="46">
        <v>42887</v>
      </c>
      <c r="K249" s="99">
        <v>18725.5</v>
      </c>
    </row>
    <row r="250" spans="1:11" ht="12.75">
      <c r="A250" s="434"/>
      <c r="B250" s="434"/>
      <c r="C250" s="421"/>
      <c r="D250" s="423"/>
      <c r="E250" s="434"/>
      <c r="F250" s="434"/>
      <c r="G250" s="434"/>
      <c r="H250" s="46">
        <v>42906</v>
      </c>
      <c r="I250" s="103">
        <v>18725.5</v>
      </c>
      <c r="J250" s="46">
        <v>42906</v>
      </c>
      <c r="K250" s="99">
        <v>18725.5</v>
      </c>
    </row>
    <row r="251" spans="1:11" ht="12.75">
      <c r="A251" s="434"/>
      <c r="B251" s="434"/>
      <c r="C251" s="421"/>
      <c r="D251" s="423"/>
      <c r="E251" s="434"/>
      <c r="F251" s="434"/>
      <c r="G251" s="434"/>
      <c r="H251" s="46">
        <v>42936</v>
      </c>
      <c r="I251" s="103">
        <v>18725.5</v>
      </c>
      <c r="J251" s="46">
        <v>42926</v>
      </c>
      <c r="K251" s="99">
        <v>18725.5</v>
      </c>
    </row>
    <row r="252" spans="1:11" ht="12.75">
      <c r="A252" s="433">
        <v>26</v>
      </c>
      <c r="B252" s="433" t="s">
        <v>119</v>
      </c>
      <c r="C252" s="584">
        <v>2613602</v>
      </c>
      <c r="D252" s="424" t="s">
        <v>665</v>
      </c>
      <c r="E252" s="433">
        <v>1699</v>
      </c>
      <c r="F252" s="519">
        <v>28883</v>
      </c>
      <c r="G252" s="519">
        <v>86649</v>
      </c>
      <c r="H252" s="21">
        <v>42786</v>
      </c>
      <c r="I252" s="275">
        <v>14441.5</v>
      </c>
      <c r="J252" s="108">
        <v>42823</v>
      </c>
      <c r="K252" s="109">
        <v>14441.5</v>
      </c>
    </row>
    <row r="253" spans="1:11" ht="12.75">
      <c r="A253" s="433"/>
      <c r="B253" s="433"/>
      <c r="C253" s="584"/>
      <c r="D253" s="424"/>
      <c r="E253" s="433"/>
      <c r="F253" s="433"/>
      <c r="G253" s="433"/>
      <c r="H253" s="21">
        <v>42814</v>
      </c>
      <c r="I253" s="75">
        <v>14441.5</v>
      </c>
      <c r="J253" s="108">
        <v>42823</v>
      </c>
      <c r="K253" s="109">
        <v>14441.5</v>
      </c>
    </row>
    <row r="254" spans="1:11" ht="12.75">
      <c r="A254" s="433"/>
      <c r="B254" s="433"/>
      <c r="C254" s="584"/>
      <c r="D254" s="424"/>
      <c r="E254" s="433"/>
      <c r="F254" s="433"/>
      <c r="G254" s="433"/>
      <c r="H254" s="21">
        <v>42845</v>
      </c>
      <c r="I254" s="75">
        <v>14441.5</v>
      </c>
      <c r="J254" s="108">
        <v>42843</v>
      </c>
      <c r="K254" s="109">
        <v>14441.5</v>
      </c>
    </row>
    <row r="255" spans="1:11" ht="12.75">
      <c r="A255" s="433"/>
      <c r="B255" s="433"/>
      <c r="C255" s="584"/>
      <c r="D255" s="424"/>
      <c r="E255" s="433"/>
      <c r="F255" s="433"/>
      <c r="G255" s="433"/>
      <c r="H255" s="21">
        <v>42875</v>
      </c>
      <c r="I255" s="75">
        <v>14441.5</v>
      </c>
      <c r="J255" s="108">
        <v>42873</v>
      </c>
      <c r="K255" s="109">
        <v>14441.5</v>
      </c>
    </row>
    <row r="256" spans="1:11" ht="12.75">
      <c r="A256" s="433"/>
      <c r="B256" s="433"/>
      <c r="C256" s="584"/>
      <c r="D256" s="424"/>
      <c r="E256" s="433"/>
      <c r="F256" s="433"/>
      <c r="G256" s="433"/>
      <c r="H256" s="21">
        <v>42906</v>
      </c>
      <c r="I256" s="75">
        <v>14441.5</v>
      </c>
      <c r="J256" s="108">
        <v>42907</v>
      </c>
      <c r="K256" s="109">
        <v>14441.5</v>
      </c>
    </row>
    <row r="257" spans="1:11" ht="12.75">
      <c r="A257" s="433"/>
      <c r="B257" s="433"/>
      <c r="C257" s="584"/>
      <c r="D257" s="424"/>
      <c r="E257" s="433"/>
      <c r="F257" s="433"/>
      <c r="G257" s="433"/>
      <c r="H257" s="21">
        <v>42936</v>
      </c>
      <c r="I257" s="75">
        <v>14441.5</v>
      </c>
      <c r="J257" s="108">
        <v>42934</v>
      </c>
      <c r="K257" s="109">
        <v>14441.5</v>
      </c>
    </row>
    <row r="258" spans="1:11" ht="12.75">
      <c r="A258" s="434">
        <v>26</v>
      </c>
      <c r="B258" s="434" t="s">
        <v>119</v>
      </c>
      <c r="C258" s="421">
        <v>2613909</v>
      </c>
      <c r="D258" s="423" t="s">
        <v>666</v>
      </c>
      <c r="E258" s="434">
        <v>4022</v>
      </c>
      <c r="F258" s="518">
        <v>68374</v>
      </c>
      <c r="G258" s="518">
        <v>205122</v>
      </c>
      <c r="H258" s="46">
        <v>42786</v>
      </c>
      <c r="I258" s="271">
        <v>34187</v>
      </c>
      <c r="J258" s="46"/>
      <c r="K258" s="99"/>
    </row>
    <row r="259" spans="1:11" ht="12.75">
      <c r="A259" s="434"/>
      <c r="B259" s="434"/>
      <c r="C259" s="421"/>
      <c r="D259" s="423"/>
      <c r="E259" s="434"/>
      <c r="F259" s="434"/>
      <c r="G259" s="434"/>
      <c r="H259" s="46">
        <v>42814</v>
      </c>
      <c r="I259" s="103">
        <v>34187</v>
      </c>
      <c r="J259" s="46"/>
      <c r="K259" s="99"/>
    </row>
    <row r="260" spans="1:11" ht="12.75">
      <c r="A260" s="434"/>
      <c r="B260" s="434"/>
      <c r="C260" s="421"/>
      <c r="D260" s="423"/>
      <c r="E260" s="434"/>
      <c r="F260" s="434"/>
      <c r="G260" s="434"/>
      <c r="H260" s="46">
        <v>42845</v>
      </c>
      <c r="I260" s="103">
        <v>34187</v>
      </c>
      <c r="J260" s="46"/>
      <c r="K260" s="99"/>
    </row>
    <row r="261" spans="1:11" ht="12.75">
      <c r="A261" s="434"/>
      <c r="B261" s="434"/>
      <c r="C261" s="421"/>
      <c r="D261" s="423"/>
      <c r="E261" s="434"/>
      <c r="F261" s="434"/>
      <c r="G261" s="434"/>
      <c r="H261" s="46">
        <v>42875</v>
      </c>
      <c r="I261" s="103">
        <v>34187</v>
      </c>
      <c r="J261" s="46"/>
      <c r="K261" s="99"/>
    </row>
    <row r="262" spans="1:11" ht="12.75">
      <c r="A262" s="434"/>
      <c r="B262" s="434"/>
      <c r="C262" s="421"/>
      <c r="D262" s="423"/>
      <c r="E262" s="434"/>
      <c r="F262" s="434"/>
      <c r="G262" s="434"/>
      <c r="H262" s="46">
        <v>42906</v>
      </c>
      <c r="I262" s="103">
        <v>34187</v>
      </c>
      <c r="J262" s="46"/>
      <c r="K262" s="99"/>
    </row>
    <row r="263" spans="1:11" ht="12.75">
      <c r="A263" s="434"/>
      <c r="B263" s="434"/>
      <c r="C263" s="421"/>
      <c r="D263" s="423"/>
      <c r="E263" s="434"/>
      <c r="F263" s="434"/>
      <c r="G263" s="434"/>
      <c r="H263" s="46">
        <v>42936</v>
      </c>
      <c r="I263" s="103">
        <v>34187</v>
      </c>
      <c r="J263" s="46"/>
      <c r="K263" s="99"/>
    </row>
    <row r="264" spans="1:11" ht="12.75">
      <c r="A264" s="433">
        <v>26</v>
      </c>
      <c r="B264" s="433" t="s">
        <v>119</v>
      </c>
      <c r="C264" s="584">
        <v>2614006</v>
      </c>
      <c r="D264" s="424" t="s">
        <v>667</v>
      </c>
      <c r="E264" s="433">
        <v>1497</v>
      </c>
      <c r="F264" s="519">
        <v>25449</v>
      </c>
      <c r="G264" s="519">
        <v>76347</v>
      </c>
      <c r="H264" s="21">
        <v>42786</v>
      </c>
      <c r="I264" s="275">
        <v>12724.5</v>
      </c>
      <c r="J264" s="228"/>
      <c r="K264" s="160"/>
    </row>
    <row r="265" spans="1:11" ht="12.75">
      <c r="A265" s="433"/>
      <c r="B265" s="433"/>
      <c r="C265" s="584"/>
      <c r="D265" s="424"/>
      <c r="E265" s="433"/>
      <c r="F265" s="433"/>
      <c r="G265" s="433"/>
      <c r="H265" s="21">
        <v>42814</v>
      </c>
      <c r="I265" s="75">
        <v>12724.5</v>
      </c>
      <c r="J265" s="228"/>
      <c r="K265" s="160"/>
    </row>
    <row r="266" spans="1:11" ht="12.75">
      <c r="A266" s="433"/>
      <c r="B266" s="433"/>
      <c r="C266" s="584"/>
      <c r="D266" s="424"/>
      <c r="E266" s="433"/>
      <c r="F266" s="433"/>
      <c r="G266" s="433"/>
      <c r="H266" s="21">
        <v>42845</v>
      </c>
      <c r="I266" s="75">
        <v>12724.5</v>
      </c>
      <c r="J266" s="228"/>
      <c r="K266" s="160"/>
    </row>
    <row r="267" spans="1:11" ht="12.75">
      <c r="A267" s="433"/>
      <c r="B267" s="433"/>
      <c r="C267" s="584"/>
      <c r="D267" s="424"/>
      <c r="E267" s="433"/>
      <c r="F267" s="433"/>
      <c r="G267" s="433"/>
      <c r="H267" s="21">
        <v>42875</v>
      </c>
      <c r="I267" s="75">
        <v>12724.5</v>
      </c>
      <c r="J267" s="228"/>
      <c r="K267" s="160"/>
    </row>
    <row r="268" spans="1:11" ht="12.75">
      <c r="A268" s="433"/>
      <c r="B268" s="433"/>
      <c r="C268" s="584"/>
      <c r="D268" s="424"/>
      <c r="E268" s="433"/>
      <c r="F268" s="433"/>
      <c r="G268" s="433"/>
      <c r="H268" s="21">
        <v>42906</v>
      </c>
      <c r="I268" s="75">
        <v>12724.5</v>
      </c>
      <c r="J268" s="228"/>
      <c r="K268" s="160"/>
    </row>
    <row r="269" spans="1:11" ht="12.75">
      <c r="A269" s="433"/>
      <c r="B269" s="433"/>
      <c r="C269" s="584"/>
      <c r="D269" s="424"/>
      <c r="E269" s="433"/>
      <c r="F269" s="433"/>
      <c r="G269" s="433"/>
      <c r="H269" s="21">
        <v>42936</v>
      </c>
      <c r="I269" s="75">
        <v>12724.5</v>
      </c>
      <c r="J269" s="228"/>
      <c r="K269" s="160"/>
    </row>
    <row r="270" spans="1:11" ht="12.75">
      <c r="A270" s="434">
        <v>26</v>
      </c>
      <c r="B270" s="434" t="s">
        <v>119</v>
      </c>
      <c r="C270" s="421">
        <v>2614105</v>
      </c>
      <c r="D270" s="423" t="s">
        <v>668</v>
      </c>
      <c r="E270" s="434">
        <v>2319</v>
      </c>
      <c r="F270" s="518">
        <v>39423</v>
      </c>
      <c r="G270" s="518">
        <v>118269</v>
      </c>
      <c r="H270" s="46">
        <v>42786</v>
      </c>
      <c r="I270" s="271">
        <v>19711.5</v>
      </c>
      <c r="J270" s="48">
        <v>42802</v>
      </c>
      <c r="K270" s="104">
        <v>19711.5</v>
      </c>
    </row>
    <row r="271" spans="1:11" ht="12.75">
      <c r="A271" s="434"/>
      <c r="B271" s="434"/>
      <c r="C271" s="421"/>
      <c r="D271" s="423"/>
      <c r="E271" s="434"/>
      <c r="F271" s="434"/>
      <c r="G271" s="434"/>
      <c r="H271" s="46">
        <v>42814</v>
      </c>
      <c r="I271" s="103">
        <v>19711.5</v>
      </c>
      <c r="J271" s="48">
        <v>42859</v>
      </c>
      <c r="K271" s="104">
        <v>19711.5</v>
      </c>
    </row>
    <row r="272" spans="1:11" ht="12.75">
      <c r="A272" s="434"/>
      <c r="B272" s="434"/>
      <c r="C272" s="421"/>
      <c r="D272" s="423"/>
      <c r="E272" s="434"/>
      <c r="F272" s="434"/>
      <c r="G272" s="434"/>
      <c r="H272" s="46">
        <v>42845</v>
      </c>
      <c r="I272" s="103">
        <v>19711.5</v>
      </c>
      <c r="J272" s="48">
        <v>42859</v>
      </c>
      <c r="K272" s="104">
        <v>19711.5</v>
      </c>
    </row>
    <row r="273" spans="1:11" ht="12.75">
      <c r="A273" s="434"/>
      <c r="B273" s="434"/>
      <c r="C273" s="421"/>
      <c r="D273" s="423"/>
      <c r="E273" s="434"/>
      <c r="F273" s="434"/>
      <c r="G273" s="434"/>
      <c r="H273" s="46">
        <v>42875</v>
      </c>
      <c r="I273" s="103">
        <v>19711.5</v>
      </c>
      <c r="J273" s="46">
        <v>42878</v>
      </c>
      <c r="K273" s="99">
        <v>19711.5</v>
      </c>
    </row>
    <row r="274" spans="1:11" ht="12.75">
      <c r="A274" s="434"/>
      <c r="B274" s="434"/>
      <c r="C274" s="421"/>
      <c r="D274" s="423"/>
      <c r="E274" s="434"/>
      <c r="F274" s="434"/>
      <c r="G274" s="434"/>
      <c r="H274" s="46">
        <v>42906</v>
      </c>
      <c r="I274" s="103">
        <v>19711.5</v>
      </c>
      <c r="J274" s="46">
        <v>42912</v>
      </c>
      <c r="K274" s="99">
        <v>19711.5</v>
      </c>
    </row>
    <row r="275" spans="1:11" ht="12.75">
      <c r="A275" s="434"/>
      <c r="B275" s="434"/>
      <c r="C275" s="421"/>
      <c r="D275" s="423"/>
      <c r="E275" s="434"/>
      <c r="F275" s="434"/>
      <c r="G275" s="434"/>
      <c r="H275" s="46">
        <v>42936</v>
      </c>
      <c r="I275" s="103">
        <v>19711.5</v>
      </c>
      <c r="J275" s="46">
        <v>42964</v>
      </c>
      <c r="K275" s="99">
        <v>19711.5</v>
      </c>
    </row>
    <row r="276" spans="1:11" ht="12.75">
      <c r="A276" s="433">
        <v>26</v>
      </c>
      <c r="B276" s="433" t="s">
        <v>119</v>
      </c>
      <c r="C276" s="584">
        <v>2614402</v>
      </c>
      <c r="D276" s="424" t="s">
        <v>669</v>
      </c>
      <c r="E276" s="433">
        <v>661</v>
      </c>
      <c r="F276" s="519">
        <v>11237</v>
      </c>
      <c r="G276" s="519">
        <v>33711</v>
      </c>
      <c r="H276" s="21">
        <v>42786</v>
      </c>
      <c r="I276" s="275">
        <v>5618.5</v>
      </c>
      <c r="J276" s="108">
        <v>42936</v>
      </c>
      <c r="K276" s="109">
        <v>5618.5</v>
      </c>
    </row>
    <row r="277" spans="1:11" ht="12.75">
      <c r="A277" s="433"/>
      <c r="B277" s="433"/>
      <c r="C277" s="584"/>
      <c r="D277" s="424"/>
      <c r="E277" s="433"/>
      <c r="F277" s="433"/>
      <c r="G277" s="433"/>
      <c r="H277" s="21">
        <v>42814</v>
      </c>
      <c r="I277" s="75">
        <v>5618.5</v>
      </c>
      <c r="J277" s="228">
        <v>42936</v>
      </c>
      <c r="K277" s="160">
        <v>5618.5</v>
      </c>
    </row>
    <row r="278" spans="1:11" ht="12.75">
      <c r="A278" s="433"/>
      <c r="B278" s="433"/>
      <c r="C278" s="584"/>
      <c r="D278" s="424"/>
      <c r="E278" s="433"/>
      <c r="F278" s="433"/>
      <c r="G278" s="433"/>
      <c r="H278" s="21">
        <v>42845</v>
      </c>
      <c r="I278" s="75">
        <v>5618.5</v>
      </c>
      <c r="J278" s="228">
        <v>42970</v>
      </c>
      <c r="K278" s="160">
        <v>5618.5</v>
      </c>
    </row>
    <row r="279" spans="1:11" ht="12.75">
      <c r="A279" s="433"/>
      <c r="B279" s="433"/>
      <c r="C279" s="584"/>
      <c r="D279" s="424"/>
      <c r="E279" s="433"/>
      <c r="F279" s="433"/>
      <c r="G279" s="433"/>
      <c r="H279" s="21">
        <v>42875</v>
      </c>
      <c r="I279" s="75">
        <v>5618.5</v>
      </c>
      <c r="J279" s="228">
        <v>42984</v>
      </c>
      <c r="K279" s="160">
        <v>5618.5</v>
      </c>
    </row>
    <row r="280" spans="1:11" ht="12.75">
      <c r="A280" s="433"/>
      <c r="B280" s="433"/>
      <c r="C280" s="584"/>
      <c r="D280" s="424"/>
      <c r="E280" s="433"/>
      <c r="F280" s="433"/>
      <c r="G280" s="433"/>
      <c r="H280" s="21">
        <v>42906</v>
      </c>
      <c r="I280" s="75">
        <v>5618.5</v>
      </c>
      <c r="J280" s="228"/>
      <c r="K280" s="160"/>
    </row>
    <row r="281" spans="1:11" ht="12.75">
      <c r="A281" s="433"/>
      <c r="B281" s="433"/>
      <c r="C281" s="584"/>
      <c r="D281" s="424"/>
      <c r="E281" s="433"/>
      <c r="F281" s="433"/>
      <c r="G281" s="433"/>
      <c r="H281" s="21">
        <v>42936</v>
      </c>
      <c r="I281" s="75">
        <v>5618.5</v>
      </c>
      <c r="J281" s="228"/>
      <c r="K281" s="160"/>
    </row>
    <row r="282" spans="1:11" ht="12.75">
      <c r="A282" s="434">
        <v>26</v>
      </c>
      <c r="B282" s="434" t="s">
        <v>119</v>
      </c>
      <c r="C282" s="421">
        <v>2614600</v>
      </c>
      <c r="D282" s="423" t="s">
        <v>670</v>
      </c>
      <c r="E282" s="434">
        <v>1480</v>
      </c>
      <c r="F282" s="518">
        <v>25160</v>
      </c>
      <c r="G282" s="518">
        <v>75480</v>
      </c>
      <c r="H282" s="46">
        <v>42786</v>
      </c>
      <c r="I282" s="271">
        <v>12580</v>
      </c>
      <c r="J282" s="46"/>
      <c r="K282" s="99"/>
    </row>
    <row r="283" spans="1:11" ht="12.75">
      <c r="A283" s="434"/>
      <c r="B283" s="434"/>
      <c r="C283" s="421"/>
      <c r="D283" s="423"/>
      <c r="E283" s="434"/>
      <c r="F283" s="434"/>
      <c r="G283" s="434"/>
      <c r="H283" s="46">
        <v>42814</v>
      </c>
      <c r="I283" s="103">
        <v>12580</v>
      </c>
      <c r="J283" s="46"/>
      <c r="K283" s="99"/>
    </row>
    <row r="284" spans="1:11" ht="12.75">
      <c r="A284" s="434"/>
      <c r="B284" s="434"/>
      <c r="C284" s="421"/>
      <c r="D284" s="423"/>
      <c r="E284" s="434"/>
      <c r="F284" s="434"/>
      <c r="G284" s="434"/>
      <c r="H284" s="46">
        <v>42845</v>
      </c>
      <c r="I284" s="103">
        <v>12580</v>
      </c>
      <c r="J284" s="46"/>
      <c r="K284" s="99"/>
    </row>
    <row r="285" spans="1:11" ht="12.75">
      <c r="A285" s="434"/>
      <c r="B285" s="434"/>
      <c r="C285" s="421"/>
      <c r="D285" s="423"/>
      <c r="E285" s="434"/>
      <c r="F285" s="434"/>
      <c r="G285" s="434"/>
      <c r="H285" s="46">
        <v>42875</v>
      </c>
      <c r="I285" s="103">
        <v>12580</v>
      </c>
      <c r="J285" s="46"/>
      <c r="K285" s="99"/>
    </row>
    <row r="286" spans="1:11" ht="12.75">
      <c r="A286" s="434"/>
      <c r="B286" s="434"/>
      <c r="C286" s="421"/>
      <c r="D286" s="423"/>
      <c r="E286" s="434"/>
      <c r="F286" s="434"/>
      <c r="G286" s="434"/>
      <c r="H286" s="46">
        <v>42906</v>
      </c>
      <c r="I286" s="103">
        <v>12580</v>
      </c>
      <c r="J286" s="46"/>
      <c r="K286" s="99"/>
    </row>
    <row r="287" spans="1:11" ht="12.75">
      <c r="A287" s="434"/>
      <c r="B287" s="434"/>
      <c r="C287" s="421"/>
      <c r="D287" s="423"/>
      <c r="E287" s="434"/>
      <c r="F287" s="434"/>
      <c r="G287" s="434"/>
      <c r="H287" s="46">
        <v>42936</v>
      </c>
      <c r="I287" s="103">
        <v>12580</v>
      </c>
      <c r="J287" s="46"/>
      <c r="K287" s="99"/>
    </row>
    <row r="288" spans="1:11" ht="12.75">
      <c r="A288" s="433">
        <v>26</v>
      </c>
      <c r="B288" s="433" t="s">
        <v>119</v>
      </c>
      <c r="C288" s="584">
        <v>2614808</v>
      </c>
      <c r="D288" s="424" t="s">
        <v>671</v>
      </c>
      <c r="E288" s="433">
        <v>1471</v>
      </c>
      <c r="F288" s="519">
        <v>25007</v>
      </c>
      <c r="G288" s="519">
        <v>75021</v>
      </c>
      <c r="H288" s="21">
        <v>42786</v>
      </c>
      <c r="I288" s="275">
        <v>12503.5</v>
      </c>
      <c r="J288" s="108"/>
      <c r="K288" s="109"/>
    </row>
    <row r="289" spans="1:11" ht="12.75">
      <c r="A289" s="433"/>
      <c r="B289" s="433"/>
      <c r="C289" s="584"/>
      <c r="D289" s="424"/>
      <c r="E289" s="433"/>
      <c r="F289" s="433"/>
      <c r="G289" s="433"/>
      <c r="H289" s="21">
        <v>42814</v>
      </c>
      <c r="I289" s="75">
        <v>12503.5</v>
      </c>
      <c r="J289" s="108"/>
      <c r="K289" s="109"/>
    </row>
    <row r="290" spans="1:11" ht="12.75">
      <c r="A290" s="433"/>
      <c r="B290" s="433"/>
      <c r="C290" s="584"/>
      <c r="D290" s="424"/>
      <c r="E290" s="433"/>
      <c r="F290" s="433"/>
      <c r="G290" s="433"/>
      <c r="H290" s="21">
        <v>42845</v>
      </c>
      <c r="I290" s="75">
        <v>12503.5</v>
      </c>
      <c r="J290" s="108"/>
      <c r="K290" s="109"/>
    </row>
    <row r="291" spans="1:11" ht="12.75">
      <c r="A291" s="433"/>
      <c r="B291" s="433"/>
      <c r="C291" s="584"/>
      <c r="D291" s="424"/>
      <c r="E291" s="433"/>
      <c r="F291" s="433"/>
      <c r="G291" s="433"/>
      <c r="H291" s="21">
        <v>42875</v>
      </c>
      <c r="I291" s="75">
        <v>12503.5</v>
      </c>
      <c r="J291" s="108"/>
      <c r="K291" s="109"/>
    </row>
    <row r="292" spans="1:11" ht="12.75">
      <c r="A292" s="433"/>
      <c r="B292" s="433"/>
      <c r="C292" s="584"/>
      <c r="D292" s="424"/>
      <c r="E292" s="433"/>
      <c r="F292" s="433"/>
      <c r="G292" s="433"/>
      <c r="H292" s="21">
        <v>42906</v>
      </c>
      <c r="I292" s="75">
        <v>12503.5</v>
      </c>
      <c r="J292" s="108"/>
      <c r="K292" s="109"/>
    </row>
    <row r="293" spans="1:11" ht="12.75">
      <c r="A293" s="433"/>
      <c r="B293" s="433"/>
      <c r="C293" s="584"/>
      <c r="D293" s="424"/>
      <c r="E293" s="433"/>
      <c r="F293" s="433"/>
      <c r="G293" s="433"/>
      <c r="H293" s="21">
        <v>42936</v>
      </c>
      <c r="I293" s="75">
        <v>12503.5</v>
      </c>
      <c r="J293" s="108"/>
      <c r="K293" s="109"/>
    </row>
    <row r="294" spans="1:11" ht="12.75">
      <c r="A294" s="434">
        <v>26</v>
      </c>
      <c r="B294" s="434" t="s">
        <v>119</v>
      </c>
      <c r="C294" s="421">
        <v>2615201</v>
      </c>
      <c r="D294" s="423" t="s">
        <v>672</v>
      </c>
      <c r="E294" s="434">
        <v>299</v>
      </c>
      <c r="F294" s="518">
        <v>5083</v>
      </c>
      <c r="G294" s="518">
        <v>15249</v>
      </c>
      <c r="H294" s="46">
        <v>42786</v>
      </c>
      <c r="I294" s="271">
        <v>2541.5</v>
      </c>
      <c r="J294" s="46">
        <v>42947</v>
      </c>
      <c r="K294" s="99">
        <v>15249</v>
      </c>
    </row>
    <row r="295" spans="1:11" ht="12.75">
      <c r="A295" s="434"/>
      <c r="B295" s="434"/>
      <c r="C295" s="421"/>
      <c r="D295" s="423"/>
      <c r="E295" s="434"/>
      <c r="F295" s="434"/>
      <c r="G295" s="434"/>
      <c r="H295" s="46">
        <v>42814</v>
      </c>
      <c r="I295" s="103">
        <v>2541.5</v>
      </c>
      <c r="J295" s="46"/>
      <c r="K295" s="99"/>
    </row>
    <row r="296" spans="1:11" ht="12.75">
      <c r="A296" s="434"/>
      <c r="B296" s="434"/>
      <c r="C296" s="421"/>
      <c r="D296" s="423"/>
      <c r="E296" s="434"/>
      <c r="F296" s="434"/>
      <c r="G296" s="434"/>
      <c r="H296" s="46">
        <v>42845</v>
      </c>
      <c r="I296" s="103">
        <v>2541.5</v>
      </c>
      <c r="J296" s="46"/>
      <c r="K296" s="99"/>
    </row>
    <row r="297" spans="1:11" ht="12.75">
      <c r="A297" s="434"/>
      <c r="B297" s="434"/>
      <c r="C297" s="421"/>
      <c r="D297" s="423"/>
      <c r="E297" s="434"/>
      <c r="F297" s="434"/>
      <c r="G297" s="434"/>
      <c r="H297" s="46">
        <v>42875</v>
      </c>
      <c r="I297" s="103">
        <v>2541.5</v>
      </c>
      <c r="J297" s="46"/>
      <c r="K297" s="99"/>
    </row>
    <row r="298" spans="1:11" ht="12.75">
      <c r="A298" s="434"/>
      <c r="B298" s="434"/>
      <c r="C298" s="421"/>
      <c r="D298" s="423"/>
      <c r="E298" s="434"/>
      <c r="F298" s="434"/>
      <c r="G298" s="434"/>
      <c r="H298" s="46">
        <v>42906</v>
      </c>
      <c r="I298" s="103">
        <v>2541.5</v>
      </c>
      <c r="J298" s="46"/>
      <c r="K298" s="99"/>
    </row>
    <row r="299" spans="1:11" ht="12.75">
      <c r="A299" s="434"/>
      <c r="B299" s="434"/>
      <c r="C299" s="421"/>
      <c r="D299" s="423"/>
      <c r="E299" s="434"/>
      <c r="F299" s="434"/>
      <c r="G299" s="434"/>
      <c r="H299" s="46">
        <v>42936</v>
      </c>
      <c r="I299" s="103">
        <v>2541.5</v>
      </c>
      <c r="J299" s="46"/>
      <c r="K299" s="99"/>
    </row>
    <row r="300" spans="1:11" ht="12.75">
      <c r="A300" s="433">
        <v>26</v>
      </c>
      <c r="B300" s="433" t="s">
        <v>119</v>
      </c>
      <c r="C300" s="584">
        <v>2615607</v>
      </c>
      <c r="D300" s="424" t="s">
        <v>673</v>
      </c>
      <c r="E300" s="433">
        <v>1698</v>
      </c>
      <c r="F300" s="519">
        <v>28866</v>
      </c>
      <c r="G300" s="519">
        <v>86598</v>
      </c>
      <c r="H300" s="21">
        <v>42786</v>
      </c>
      <c r="I300" s="275">
        <v>14433</v>
      </c>
      <c r="J300" s="108">
        <v>42796</v>
      </c>
      <c r="K300" s="109">
        <v>14433</v>
      </c>
    </row>
    <row r="301" spans="1:11" ht="12.75">
      <c r="A301" s="433"/>
      <c r="B301" s="433"/>
      <c r="C301" s="584"/>
      <c r="D301" s="424"/>
      <c r="E301" s="433"/>
      <c r="F301" s="433"/>
      <c r="G301" s="433"/>
      <c r="H301" s="21">
        <v>42814</v>
      </c>
      <c r="I301" s="75">
        <v>14433</v>
      </c>
      <c r="J301" s="108">
        <v>42809</v>
      </c>
      <c r="K301" s="109">
        <v>14433</v>
      </c>
    </row>
    <row r="302" spans="1:11" ht="12.75">
      <c r="A302" s="433"/>
      <c r="B302" s="433"/>
      <c r="C302" s="584"/>
      <c r="D302" s="424"/>
      <c r="E302" s="433"/>
      <c r="F302" s="433"/>
      <c r="G302" s="433"/>
      <c r="H302" s="21">
        <v>42845</v>
      </c>
      <c r="I302" s="75">
        <v>14433</v>
      </c>
      <c r="J302" s="108">
        <v>42845</v>
      </c>
      <c r="K302" s="109">
        <v>14433</v>
      </c>
    </row>
    <row r="303" spans="1:11" ht="12.75">
      <c r="A303" s="433"/>
      <c r="B303" s="433"/>
      <c r="C303" s="584"/>
      <c r="D303" s="424"/>
      <c r="E303" s="433"/>
      <c r="F303" s="433"/>
      <c r="G303" s="433"/>
      <c r="H303" s="21">
        <v>42875</v>
      </c>
      <c r="I303" s="75">
        <v>14433</v>
      </c>
      <c r="J303" s="108">
        <v>42874</v>
      </c>
      <c r="K303" s="109">
        <v>14433</v>
      </c>
    </row>
    <row r="304" spans="1:11" ht="12.75">
      <c r="A304" s="433"/>
      <c r="B304" s="433"/>
      <c r="C304" s="584"/>
      <c r="D304" s="424"/>
      <c r="E304" s="433"/>
      <c r="F304" s="433"/>
      <c r="G304" s="433"/>
      <c r="H304" s="21">
        <v>42906</v>
      </c>
      <c r="I304" s="75">
        <v>14433</v>
      </c>
      <c r="J304" s="108">
        <v>42906</v>
      </c>
      <c r="K304" s="109">
        <v>14433</v>
      </c>
    </row>
    <row r="305" spans="1:11" ht="12.75">
      <c r="A305" s="433"/>
      <c r="B305" s="433"/>
      <c r="C305" s="584"/>
      <c r="D305" s="424"/>
      <c r="E305" s="433"/>
      <c r="F305" s="433"/>
      <c r="G305" s="433"/>
      <c r="H305" s="21">
        <v>42936</v>
      </c>
      <c r="I305" s="75">
        <v>14433</v>
      </c>
      <c r="J305" s="108">
        <v>42936</v>
      </c>
      <c r="K305" s="109">
        <v>14433</v>
      </c>
    </row>
    <row r="306" spans="1:11" ht="12.75">
      <c r="A306" s="434">
        <v>26</v>
      </c>
      <c r="B306" s="434" t="s">
        <v>119</v>
      </c>
      <c r="C306" s="421">
        <v>2615706</v>
      </c>
      <c r="D306" s="423" t="s">
        <v>674</v>
      </c>
      <c r="E306" s="434">
        <v>692</v>
      </c>
      <c r="F306" s="518">
        <v>11764</v>
      </c>
      <c r="G306" s="518">
        <v>35292</v>
      </c>
      <c r="H306" s="46">
        <v>42786</v>
      </c>
      <c r="I306" s="271">
        <v>5882</v>
      </c>
      <c r="J306" s="46">
        <v>42786</v>
      </c>
      <c r="K306" s="99">
        <v>5882</v>
      </c>
    </row>
    <row r="307" spans="1:11" ht="12.75">
      <c r="A307" s="434"/>
      <c r="B307" s="434"/>
      <c r="C307" s="421"/>
      <c r="D307" s="423"/>
      <c r="E307" s="434"/>
      <c r="F307" s="434"/>
      <c r="G307" s="434"/>
      <c r="H307" s="46">
        <v>42814</v>
      </c>
      <c r="I307" s="103">
        <v>5882</v>
      </c>
      <c r="J307" s="46">
        <v>42814</v>
      </c>
      <c r="K307" s="99">
        <v>5882</v>
      </c>
    </row>
    <row r="308" spans="1:11" ht="12.75">
      <c r="A308" s="434"/>
      <c r="B308" s="434"/>
      <c r="C308" s="421"/>
      <c r="D308" s="423"/>
      <c r="E308" s="434"/>
      <c r="F308" s="434"/>
      <c r="G308" s="434"/>
      <c r="H308" s="46">
        <v>42845</v>
      </c>
      <c r="I308" s="103">
        <v>5882</v>
      </c>
      <c r="J308" s="46">
        <v>42849</v>
      </c>
      <c r="K308" s="99">
        <v>5882</v>
      </c>
    </row>
    <row r="309" spans="1:11" ht="12.75">
      <c r="A309" s="434"/>
      <c r="B309" s="434"/>
      <c r="C309" s="421"/>
      <c r="D309" s="423"/>
      <c r="E309" s="434"/>
      <c r="F309" s="434"/>
      <c r="G309" s="434"/>
      <c r="H309" s="46">
        <v>42875</v>
      </c>
      <c r="I309" s="103">
        <v>5882</v>
      </c>
      <c r="J309" s="46">
        <v>42877</v>
      </c>
      <c r="K309" s="99">
        <v>5882</v>
      </c>
    </row>
    <row r="310" spans="1:11" ht="12.75">
      <c r="A310" s="434"/>
      <c r="B310" s="434"/>
      <c r="C310" s="421"/>
      <c r="D310" s="423"/>
      <c r="E310" s="434"/>
      <c r="F310" s="434"/>
      <c r="G310" s="434"/>
      <c r="H310" s="46">
        <v>42906</v>
      </c>
      <c r="I310" s="103">
        <v>5882</v>
      </c>
      <c r="J310" s="46">
        <v>42906</v>
      </c>
      <c r="K310" s="99">
        <v>5882</v>
      </c>
    </row>
    <row r="311" spans="1:11" ht="12.75">
      <c r="A311" s="434"/>
      <c r="B311" s="434"/>
      <c r="C311" s="421"/>
      <c r="D311" s="423"/>
      <c r="E311" s="434"/>
      <c r="F311" s="434"/>
      <c r="G311" s="434"/>
      <c r="H311" s="46">
        <v>42936</v>
      </c>
      <c r="I311" s="103">
        <v>5882</v>
      </c>
      <c r="J311" s="46">
        <v>42936</v>
      </c>
      <c r="K311" s="99">
        <v>5882</v>
      </c>
    </row>
    <row r="312" spans="1:11" ht="12.75">
      <c r="A312" s="433">
        <v>26</v>
      </c>
      <c r="B312" s="433" t="s">
        <v>119</v>
      </c>
      <c r="C312" s="584">
        <v>2615904</v>
      </c>
      <c r="D312" s="424" t="s">
        <v>675</v>
      </c>
      <c r="E312" s="433">
        <v>455</v>
      </c>
      <c r="F312" s="519">
        <v>7735</v>
      </c>
      <c r="G312" s="519">
        <v>23205</v>
      </c>
      <c r="H312" s="21">
        <v>42786</v>
      </c>
      <c r="I312" s="275">
        <v>3867.5</v>
      </c>
      <c r="J312" s="108">
        <v>42789</v>
      </c>
      <c r="K312" s="109">
        <v>3867.5</v>
      </c>
    </row>
    <row r="313" spans="1:11" ht="12.75">
      <c r="A313" s="433"/>
      <c r="B313" s="433"/>
      <c r="C313" s="584"/>
      <c r="D313" s="424"/>
      <c r="E313" s="433"/>
      <c r="F313" s="433"/>
      <c r="G313" s="433"/>
      <c r="H313" s="21">
        <v>42814</v>
      </c>
      <c r="I313" s="75">
        <v>3867.5</v>
      </c>
      <c r="J313" s="228">
        <v>42811</v>
      </c>
      <c r="K313" s="160">
        <v>3867.5</v>
      </c>
    </row>
    <row r="314" spans="1:11" ht="12.75">
      <c r="A314" s="433"/>
      <c r="B314" s="433"/>
      <c r="C314" s="584"/>
      <c r="D314" s="424"/>
      <c r="E314" s="433"/>
      <c r="F314" s="433"/>
      <c r="G314" s="433"/>
      <c r="H314" s="21">
        <v>42845</v>
      </c>
      <c r="I314" s="75">
        <v>3867.5</v>
      </c>
      <c r="J314" s="228">
        <v>42844</v>
      </c>
      <c r="K314" s="160">
        <v>3867.5</v>
      </c>
    </row>
    <row r="315" spans="1:11" ht="12.75">
      <c r="A315" s="433"/>
      <c r="B315" s="433"/>
      <c r="C315" s="584"/>
      <c r="D315" s="424"/>
      <c r="E315" s="433"/>
      <c r="F315" s="433"/>
      <c r="G315" s="433"/>
      <c r="H315" s="21">
        <v>42875</v>
      </c>
      <c r="I315" s="75">
        <v>3867.5</v>
      </c>
      <c r="J315" s="228">
        <v>42874</v>
      </c>
      <c r="K315" s="160">
        <v>3867.5</v>
      </c>
    </row>
    <row r="316" spans="1:11" ht="12.75">
      <c r="A316" s="433"/>
      <c r="B316" s="433"/>
      <c r="C316" s="584"/>
      <c r="D316" s="424"/>
      <c r="E316" s="433"/>
      <c r="F316" s="433"/>
      <c r="G316" s="433"/>
      <c r="H316" s="21">
        <v>42906</v>
      </c>
      <c r="I316" s="75">
        <v>3867.5</v>
      </c>
      <c r="J316" s="228">
        <v>42908</v>
      </c>
      <c r="K316" s="160">
        <v>3867.5</v>
      </c>
    </row>
    <row r="317" spans="1:11" ht="12.75">
      <c r="A317" s="433"/>
      <c r="B317" s="433"/>
      <c r="C317" s="584"/>
      <c r="D317" s="424"/>
      <c r="E317" s="433"/>
      <c r="F317" s="433"/>
      <c r="G317" s="433"/>
      <c r="H317" s="21">
        <v>42936</v>
      </c>
      <c r="I317" s="75">
        <v>3867.5</v>
      </c>
      <c r="J317" s="228">
        <v>42970</v>
      </c>
      <c r="K317" s="160">
        <v>3867.5</v>
      </c>
    </row>
    <row r="318" spans="1:11" ht="12.75">
      <c r="A318" s="434">
        <v>26</v>
      </c>
      <c r="B318" s="434" t="s">
        <v>119</v>
      </c>
      <c r="C318" s="587">
        <v>2616100</v>
      </c>
      <c r="D318" s="588" t="s">
        <v>676</v>
      </c>
      <c r="E318" s="434">
        <v>718</v>
      </c>
      <c r="F318" s="518">
        <v>12206</v>
      </c>
      <c r="G318" s="518">
        <v>36618</v>
      </c>
      <c r="H318" s="46">
        <v>42786</v>
      </c>
      <c r="I318" s="271">
        <v>6103</v>
      </c>
      <c r="J318" s="46">
        <v>42788</v>
      </c>
      <c r="K318" s="99">
        <v>6103</v>
      </c>
    </row>
    <row r="319" spans="1:11" ht="12.75">
      <c r="A319" s="434"/>
      <c r="B319" s="434"/>
      <c r="C319" s="587"/>
      <c r="D319" s="588"/>
      <c r="E319" s="434"/>
      <c r="F319" s="434"/>
      <c r="G319" s="434"/>
      <c r="H319" s="46">
        <v>42814</v>
      </c>
      <c r="I319" s="103">
        <v>6103</v>
      </c>
      <c r="J319" s="46">
        <v>42814</v>
      </c>
      <c r="K319" s="99">
        <v>6103</v>
      </c>
    </row>
    <row r="320" spans="1:11" ht="12.75">
      <c r="A320" s="434"/>
      <c r="B320" s="434"/>
      <c r="C320" s="587"/>
      <c r="D320" s="588"/>
      <c r="E320" s="434"/>
      <c r="F320" s="434"/>
      <c r="G320" s="434"/>
      <c r="H320" s="46">
        <v>42845</v>
      </c>
      <c r="I320" s="103">
        <v>6103</v>
      </c>
      <c r="J320" s="46">
        <v>42845</v>
      </c>
      <c r="K320" s="99">
        <v>6103</v>
      </c>
    </row>
    <row r="321" spans="1:11" ht="12.75">
      <c r="A321" s="434"/>
      <c r="B321" s="434"/>
      <c r="C321" s="587"/>
      <c r="D321" s="588"/>
      <c r="E321" s="434"/>
      <c r="F321" s="434"/>
      <c r="G321" s="434"/>
      <c r="H321" s="46">
        <v>42875</v>
      </c>
      <c r="I321" s="103">
        <v>6103</v>
      </c>
      <c r="J321" s="46">
        <v>42877</v>
      </c>
      <c r="K321" s="99">
        <v>6103</v>
      </c>
    </row>
    <row r="322" spans="1:11" ht="12.75">
      <c r="A322" s="434"/>
      <c r="B322" s="434"/>
      <c r="C322" s="587"/>
      <c r="D322" s="588"/>
      <c r="E322" s="434"/>
      <c r="F322" s="434"/>
      <c r="G322" s="434"/>
      <c r="H322" s="46">
        <v>42906</v>
      </c>
      <c r="I322" s="103">
        <v>6103</v>
      </c>
      <c r="J322" s="46">
        <v>42898</v>
      </c>
      <c r="K322" s="99">
        <v>6103</v>
      </c>
    </row>
    <row r="323" spans="1:11" ht="13.5" thickBot="1">
      <c r="A323" s="473"/>
      <c r="B323" s="473"/>
      <c r="C323" s="534"/>
      <c r="D323" s="536"/>
      <c r="E323" s="473"/>
      <c r="F323" s="473"/>
      <c r="G323" s="473"/>
      <c r="H323" s="321">
        <v>42936</v>
      </c>
      <c r="I323" s="322">
        <v>6103</v>
      </c>
      <c r="J323" s="321">
        <v>42940</v>
      </c>
      <c r="K323" s="99">
        <v>6103</v>
      </c>
    </row>
    <row r="324" spans="1:11" ht="13.5" thickBot="1">
      <c r="A324" s="296" t="s">
        <v>107</v>
      </c>
      <c r="B324" s="135"/>
      <c r="C324" s="136"/>
      <c r="D324" s="206">
        <f>COUNT(C6:C323)</f>
        <v>53</v>
      </c>
      <c r="E324" s="129">
        <f>SUM(E6:E318)</f>
        <v>88631</v>
      </c>
      <c r="F324" s="130">
        <f>SUM(F6:F323)</f>
        <v>1506727</v>
      </c>
      <c r="G324" s="130">
        <f>SUM(G6:G323)</f>
        <v>4520181</v>
      </c>
      <c r="H324" s="137">
        <f>COUNT(H6:H323)</f>
        <v>318</v>
      </c>
      <c r="I324" s="145">
        <f>SUM(I6:I323)</f>
        <v>4520181</v>
      </c>
      <c r="J324" s="206">
        <f>COUNT(J6:J323)</f>
        <v>251</v>
      </c>
      <c r="K324" s="297">
        <f>SUM(K6:K323)</f>
        <v>3526820</v>
      </c>
    </row>
    <row r="325" spans="1:11" ht="13.5" thickBot="1">
      <c r="A325" s="3"/>
      <c r="B325" s="3"/>
      <c r="D325" s="8"/>
      <c r="E325" s="8"/>
      <c r="F325" s="8"/>
      <c r="G325" s="8"/>
      <c r="H325" s="118"/>
      <c r="I325" s="146" t="s">
        <v>108</v>
      </c>
      <c r="J325" s="120"/>
      <c r="K325" s="121">
        <f>K324/G324</f>
        <v>0.7802386674338926</v>
      </c>
    </row>
    <row r="326" spans="1:11" ht="13.5" thickBot="1">
      <c r="A326" s="3"/>
      <c r="B326" s="3"/>
      <c r="D326" s="8"/>
      <c r="E326" s="8"/>
      <c r="F326" s="8"/>
      <c r="G326" s="8"/>
      <c r="H326" s="8"/>
      <c r="I326" s="147"/>
      <c r="J326" s="8"/>
      <c r="K326" s="122"/>
    </row>
    <row r="327" spans="1:11" ht="12.75">
      <c r="A327" s="3"/>
      <c r="B327" s="3"/>
      <c r="D327" s="8"/>
      <c r="E327" s="8"/>
      <c r="F327" s="8"/>
      <c r="G327" s="8"/>
      <c r="H327" s="409" t="s">
        <v>109</v>
      </c>
      <c r="I327" s="410"/>
      <c r="J327" s="410"/>
      <c r="K327" s="411"/>
    </row>
    <row r="328" spans="8:11" ht="15.75" thickBot="1">
      <c r="H328" s="406">
        <f>COUNT(J6:J323)</f>
        <v>251</v>
      </c>
      <c r="I328" s="407"/>
      <c r="J328" s="407"/>
      <c r="K328" s="408"/>
    </row>
  </sheetData>
  <sheetProtection/>
  <mergeCells count="387">
    <mergeCell ref="E6:E11"/>
    <mergeCell ref="G6:G11"/>
    <mergeCell ref="G4:G5"/>
    <mergeCell ref="K4:K5"/>
    <mergeCell ref="J4:J5"/>
    <mergeCell ref="G36:G41"/>
    <mergeCell ref="F12:F17"/>
    <mergeCell ref="F18:F23"/>
    <mergeCell ref="J3:K3"/>
    <mergeCell ref="F4:F5"/>
    <mergeCell ref="F30:F35"/>
    <mergeCell ref="F6:F11"/>
    <mergeCell ref="G18:G23"/>
    <mergeCell ref="G12:G17"/>
    <mergeCell ref="F24:F29"/>
    <mergeCell ref="G30:G35"/>
    <mergeCell ref="G24:G29"/>
    <mergeCell ref="F2:K2"/>
    <mergeCell ref="H4:I4"/>
    <mergeCell ref="F3:I3"/>
    <mergeCell ref="D6:D11"/>
    <mergeCell ref="A1:K1"/>
    <mergeCell ref="A2:A5"/>
    <mergeCell ref="B2:B5"/>
    <mergeCell ref="C2:C5"/>
    <mergeCell ref="D2:D5"/>
    <mergeCell ref="B6:B11"/>
    <mergeCell ref="A6:A11"/>
    <mergeCell ref="C6:C11"/>
    <mergeCell ref="E2:E5"/>
    <mergeCell ref="E30:E35"/>
    <mergeCell ref="C30:C35"/>
    <mergeCell ref="A18:A23"/>
    <mergeCell ref="B18:B23"/>
    <mergeCell ref="C24:C29"/>
    <mergeCell ref="D24:D29"/>
    <mergeCell ref="C18:C23"/>
    <mergeCell ref="B54:B59"/>
    <mergeCell ref="C60:C65"/>
    <mergeCell ref="A24:A29"/>
    <mergeCell ref="D30:D35"/>
    <mergeCell ref="B24:B29"/>
    <mergeCell ref="A42:A47"/>
    <mergeCell ref="B36:B41"/>
    <mergeCell ref="B42:B47"/>
    <mergeCell ref="A36:A41"/>
    <mergeCell ref="C36:C41"/>
    <mergeCell ref="C66:C71"/>
    <mergeCell ref="E48:E53"/>
    <mergeCell ref="D48:D53"/>
    <mergeCell ref="A54:A59"/>
    <mergeCell ref="C48:C53"/>
    <mergeCell ref="E54:E59"/>
    <mergeCell ref="A60:A65"/>
    <mergeCell ref="B60:B65"/>
    <mergeCell ref="A48:A53"/>
    <mergeCell ref="B48:B53"/>
    <mergeCell ref="D18:D23"/>
    <mergeCell ref="E24:E29"/>
    <mergeCell ref="E18:E23"/>
    <mergeCell ref="C42:C47"/>
    <mergeCell ref="F66:F71"/>
    <mergeCell ref="C54:C59"/>
    <mergeCell ref="E42:E47"/>
    <mergeCell ref="D54:D59"/>
    <mergeCell ref="D60:D65"/>
    <mergeCell ref="D42:D47"/>
    <mergeCell ref="A12:A17"/>
    <mergeCell ref="B12:B17"/>
    <mergeCell ref="B30:B35"/>
    <mergeCell ref="A30:A35"/>
    <mergeCell ref="F36:F41"/>
    <mergeCell ref="E36:E41"/>
    <mergeCell ref="C12:C17"/>
    <mergeCell ref="D12:D17"/>
    <mergeCell ref="E12:E17"/>
    <mergeCell ref="D36:D41"/>
    <mergeCell ref="G54:G59"/>
    <mergeCell ref="E78:E83"/>
    <mergeCell ref="D78:D83"/>
    <mergeCell ref="E66:E71"/>
    <mergeCell ref="G42:G47"/>
    <mergeCell ref="G48:G53"/>
    <mergeCell ref="F48:F53"/>
    <mergeCell ref="F42:F47"/>
    <mergeCell ref="F54:F59"/>
    <mergeCell ref="C84:C89"/>
    <mergeCell ref="E60:E65"/>
    <mergeCell ref="C78:C83"/>
    <mergeCell ref="G60:G65"/>
    <mergeCell ref="D72:D77"/>
    <mergeCell ref="E72:E77"/>
    <mergeCell ref="D66:D71"/>
    <mergeCell ref="G66:G71"/>
    <mergeCell ref="C72:C77"/>
    <mergeCell ref="F60:F65"/>
    <mergeCell ref="E90:E95"/>
    <mergeCell ref="G90:G95"/>
    <mergeCell ref="F78:F83"/>
    <mergeCell ref="F72:F77"/>
    <mergeCell ref="F84:F89"/>
    <mergeCell ref="G72:G77"/>
    <mergeCell ref="F90:F95"/>
    <mergeCell ref="G84:G89"/>
    <mergeCell ref="G78:G83"/>
    <mergeCell ref="A84:A89"/>
    <mergeCell ref="B84:B89"/>
    <mergeCell ref="A66:A71"/>
    <mergeCell ref="B66:B71"/>
    <mergeCell ref="A72:A77"/>
    <mergeCell ref="B72:B77"/>
    <mergeCell ref="B78:B83"/>
    <mergeCell ref="A78:A83"/>
    <mergeCell ref="D90:D95"/>
    <mergeCell ref="D84:D89"/>
    <mergeCell ref="E84:E89"/>
    <mergeCell ref="A96:A101"/>
    <mergeCell ref="B90:B95"/>
    <mergeCell ref="A90:A95"/>
    <mergeCell ref="C90:C95"/>
    <mergeCell ref="B96:B101"/>
    <mergeCell ref="D96:D101"/>
    <mergeCell ref="C96:C101"/>
    <mergeCell ref="A108:A113"/>
    <mergeCell ref="E108:E113"/>
    <mergeCell ref="C108:C113"/>
    <mergeCell ref="A102:A107"/>
    <mergeCell ref="B102:B107"/>
    <mergeCell ref="D102:D107"/>
    <mergeCell ref="C102:C107"/>
    <mergeCell ref="G102:G107"/>
    <mergeCell ref="G108:G113"/>
    <mergeCell ref="F108:F113"/>
    <mergeCell ref="A114:A119"/>
    <mergeCell ref="G114:G119"/>
    <mergeCell ref="B114:B119"/>
    <mergeCell ref="D108:D113"/>
    <mergeCell ref="B108:B113"/>
    <mergeCell ref="C114:C119"/>
    <mergeCell ref="D114:D119"/>
    <mergeCell ref="D120:D125"/>
    <mergeCell ref="A120:A125"/>
    <mergeCell ref="G120:G125"/>
    <mergeCell ref="F96:F101"/>
    <mergeCell ref="E96:E101"/>
    <mergeCell ref="E102:E107"/>
    <mergeCell ref="E120:E125"/>
    <mergeCell ref="E114:E119"/>
    <mergeCell ref="F114:F119"/>
    <mergeCell ref="F102:F107"/>
    <mergeCell ref="D126:D131"/>
    <mergeCell ref="G126:G131"/>
    <mergeCell ref="B120:B125"/>
    <mergeCell ref="A126:A131"/>
    <mergeCell ref="F120:F125"/>
    <mergeCell ref="E126:E131"/>
    <mergeCell ref="F126:F131"/>
    <mergeCell ref="C120:C125"/>
    <mergeCell ref="B126:B131"/>
    <mergeCell ref="C126:C131"/>
    <mergeCell ref="G138:G143"/>
    <mergeCell ref="F138:F143"/>
    <mergeCell ref="D138:D143"/>
    <mergeCell ref="E138:E143"/>
    <mergeCell ref="F132:F137"/>
    <mergeCell ref="E132:E137"/>
    <mergeCell ref="B138:B143"/>
    <mergeCell ref="F150:F155"/>
    <mergeCell ref="F144:F149"/>
    <mergeCell ref="E144:E149"/>
    <mergeCell ref="B150:B155"/>
    <mergeCell ref="D156:D161"/>
    <mergeCell ref="D144:D149"/>
    <mergeCell ref="B156:B161"/>
    <mergeCell ref="C156:C161"/>
    <mergeCell ref="C138:C143"/>
    <mergeCell ref="C150:C155"/>
    <mergeCell ref="C144:C149"/>
    <mergeCell ref="D132:D137"/>
    <mergeCell ref="C132:C137"/>
    <mergeCell ref="A132:A137"/>
    <mergeCell ref="B132:B137"/>
    <mergeCell ref="A144:A149"/>
    <mergeCell ref="B144:B149"/>
    <mergeCell ref="A138:A143"/>
    <mergeCell ref="A150:A155"/>
    <mergeCell ref="E168:E173"/>
    <mergeCell ref="F174:F179"/>
    <mergeCell ref="F168:F173"/>
    <mergeCell ref="G168:G173"/>
    <mergeCell ref="C174:C179"/>
    <mergeCell ref="D174:D179"/>
    <mergeCell ref="E174:E179"/>
    <mergeCell ref="A162:A167"/>
    <mergeCell ref="A156:A161"/>
    <mergeCell ref="A174:A179"/>
    <mergeCell ref="B162:B167"/>
    <mergeCell ref="C162:C167"/>
    <mergeCell ref="D162:D167"/>
    <mergeCell ref="B168:B173"/>
    <mergeCell ref="A168:A173"/>
    <mergeCell ref="B174:B179"/>
    <mergeCell ref="C168:C173"/>
    <mergeCell ref="G150:G155"/>
    <mergeCell ref="D150:D155"/>
    <mergeCell ref="E180:E185"/>
    <mergeCell ref="E162:E167"/>
    <mergeCell ref="F156:F161"/>
    <mergeCell ref="F180:F185"/>
    <mergeCell ref="F162:F167"/>
    <mergeCell ref="G162:G167"/>
    <mergeCell ref="G174:G179"/>
    <mergeCell ref="D168:D173"/>
    <mergeCell ref="B192:B197"/>
    <mergeCell ref="C186:C191"/>
    <mergeCell ref="D186:D191"/>
    <mergeCell ref="A198:A203"/>
    <mergeCell ref="G144:G149"/>
    <mergeCell ref="E150:E155"/>
    <mergeCell ref="E156:E161"/>
    <mergeCell ref="D180:D185"/>
    <mergeCell ref="G156:G161"/>
    <mergeCell ref="C192:C197"/>
    <mergeCell ref="C198:C203"/>
    <mergeCell ref="E210:E215"/>
    <mergeCell ref="A180:A185"/>
    <mergeCell ref="B180:B185"/>
    <mergeCell ref="C180:C185"/>
    <mergeCell ref="A186:A191"/>
    <mergeCell ref="A192:A197"/>
    <mergeCell ref="D198:D203"/>
    <mergeCell ref="B198:B203"/>
    <mergeCell ref="B186:B191"/>
    <mergeCell ref="A204:A209"/>
    <mergeCell ref="B204:B209"/>
    <mergeCell ref="C204:C209"/>
    <mergeCell ref="D204:D209"/>
    <mergeCell ref="E198:E203"/>
    <mergeCell ref="C216:C221"/>
    <mergeCell ref="D216:D221"/>
    <mergeCell ref="E204:E209"/>
    <mergeCell ref="E216:E221"/>
    <mergeCell ref="C210:C215"/>
    <mergeCell ref="A210:A215"/>
    <mergeCell ref="B210:B215"/>
    <mergeCell ref="B228:B233"/>
    <mergeCell ref="B216:B221"/>
    <mergeCell ref="A222:A227"/>
    <mergeCell ref="C228:C233"/>
    <mergeCell ref="B222:B227"/>
    <mergeCell ref="C222:C227"/>
    <mergeCell ref="C234:C239"/>
    <mergeCell ref="E240:E245"/>
    <mergeCell ref="E234:E239"/>
    <mergeCell ref="D234:D239"/>
    <mergeCell ref="D240:D245"/>
    <mergeCell ref="A216:A221"/>
    <mergeCell ref="D228:D233"/>
    <mergeCell ref="E222:E227"/>
    <mergeCell ref="A258:A263"/>
    <mergeCell ref="B258:B263"/>
    <mergeCell ref="D252:D257"/>
    <mergeCell ref="D222:D227"/>
    <mergeCell ref="C246:C251"/>
    <mergeCell ref="A228:A233"/>
    <mergeCell ref="A252:A257"/>
    <mergeCell ref="B252:B257"/>
    <mergeCell ref="C252:C257"/>
    <mergeCell ref="C240:C245"/>
    <mergeCell ref="A246:A251"/>
    <mergeCell ref="A234:A239"/>
    <mergeCell ref="A240:A245"/>
    <mergeCell ref="B234:B239"/>
    <mergeCell ref="B246:B251"/>
    <mergeCell ref="B240:B245"/>
    <mergeCell ref="C258:C263"/>
    <mergeCell ref="B276:B281"/>
    <mergeCell ref="C276:C281"/>
    <mergeCell ref="A264:A269"/>
    <mergeCell ref="B270:B275"/>
    <mergeCell ref="A270:A275"/>
    <mergeCell ref="B264:B269"/>
    <mergeCell ref="C270:C275"/>
    <mergeCell ref="C264:C269"/>
    <mergeCell ref="A276:A281"/>
    <mergeCell ref="A282:A287"/>
    <mergeCell ref="A306:A311"/>
    <mergeCell ref="A288:A293"/>
    <mergeCell ref="A294:A299"/>
    <mergeCell ref="A300:A305"/>
    <mergeCell ref="B282:B287"/>
    <mergeCell ref="B300:B305"/>
    <mergeCell ref="B306:B311"/>
    <mergeCell ref="C282:C287"/>
    <mergeCell ref="C300:C305"/>
    <mergeCell ref="C294:C299"/>
    <mergeCell ref="C288:C293"/>
    <mergeCell ref="B288:B293"/>
    <mergeCell ref="B294:B299"/>
    <mergeCell ref="C306:C311"/>
    <mergeCell ref="F294:F299"/>
    <mergeCell ref="D306:D311"/>
    <mergeCell ref="E306:E311"/>
    <mergeCell ref="D294:D299"/>
    <mergeCell ref="D300:D305"/>
    <mergeCell ref="E294:E299"/>
    <mergeCell ref="E300:E305"/>
    <mergeCell ref="A312:A317"/>
    <mergeCell ref="F312:F317"/>
    <mergeCell ref="A318:A323"/>
    <mergeCell ref="B318:B323"/>
    <mergeCell ref="B312:B317"/>
    <mergeCell ref="C318:C323"/>
    <mergeCell ref="D312:D317"/>
    <mergeCell ref="C312:C317"/>
    <mergeCell ref="E312:E317"/>
    <mergeCell ref="D318:D323"/>
    <mergeCell ref="E186:E191"/>
    <mergeCell ref="F186:F191"/>
    <mergeCell ref="E192:E197"/>
    <mergeCell ref="D288:D293"/>
    <mergeCell ref="E288:E293"/>
    <mergeCell ref="F288:F293"/>
    <mergeCell ref="D282:D287"/>
    <mergeCell ref="F282:F287"/>
    <mergeCell ref="D210:D215"/>
    <mergeCell ref="D192:D197"/>
    <mergeCell ref="F318:F323"/>
    <mergeCell ref="E318:E323"/>
    <mergeCell ref="G288:G293"/>
    <mergeCell ref="E282:E287"/>
    <mergeCell ref="F300:F305"/>
    <mergeCell ref="G306:G311"/>
    <mergeCell ref="G312:G317"/>
    <mergeCell ref="G294:G299"/>
    <mergeCell ref="F306:F311"/>
    <mergeCell ref="G300:G305"/>
    <mergeCell ref="G96:G101"/>
    <mergeCell ref="G246:G251"/>
    <mergeCell ref="G210:G215"/>
    <mergeCell ref="F210:F215"/>
    <mergeCell ref="G216:G221"/>
    <mergeCell ref="F204:F209"/>
    <mergeCell ref="F216:F221"/>
    <mergeCell ref="G132:G137"/>
    <mergeCell ref="G186:G191"/>
    <mergeCell ref="G180:G185"/>
    <mergeCell ref="D270:D275"/>
    <mergeCell ref="G192:G197"/>
    <mergeCell ref="F234:F239"/>
    <mergeCell ref="G198:G203"/>
    <mergeCell ref="F222:F227"/>
    <mergeCell ref="G204:G209"/>
    <mergeCell ref="F228:F233"/>
    <mergeCell ref="F192:F197"/>
    <mergeCell ref="F198:F203"/>
    <mergeCell ref="E228:E233"/>
    <mergeCell ref="E258:E263"/>
    <mergeCell ref="D246:D251"/>
    <mergeCell ref="D258:D263"/>
    <mergeCell ref="E252:E257"/>
    <mergeCell ref="E246:E251"/>
    <mergeCell ref="D276:D281"/>
    <mergeCell ref="E276:E281"/>
    <mergeCell ref="E264:E269"/>
    <mergeCell ref="D264:D269"/>
    <mergeCell ref="E270:E275"/>
    <mergeCell ref="H328:K328"/>
    <mergeCell ref="G222:G227"/>
    <mergeCell ref="G228:G233"/>
    <mergeCell ref="G234:G239"/>
    <mergeCell ref="G282:G287"/>
    <mergeCell ref="H327:K327"/>
    <mergeCell ref="G318:G323"/>
    <mergeCell ref="G258:G263"/>
    <mergeCell ref="G276:G281"/>
    <mergeCell ref="G264:G269"/>
    <mergeCell ref="G252:G257"/>
    <mergeCell ref="G240:G245"/>
    <mergeCell ref="F246:F251"/>
    <mergeCell ref="F276:F281"/>
    <mergeCell ref="F264:F269"/>
    <mergeCell ref="F270:F275"/>
    <mergeCell ref="G270:G275"/>
    <mergeCell ref="F252:F257"/>
    <mergeCell ref="F258:F263"/>
    <mergeCell ref="F240:F245"/>
  </mergeCells>
  <printOptions/>
  <pageMargins left="0.511811024" right="0.511811024" top="0.787401575" bottom="0.787401575" header="0.31496062" footer="0.3149606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276"/>
  <sheetViews>
    <sheetView zoomScalePageLayoutView="0" workbookViewId="0" topLeftCell="D224">
      <selection activeCell="J230" sqref="J230:K230"/>
    </sheetView>
  </sheetViews>
  <sheetFormatPr defaultColWidth="9.140625" defaultRowHeight="12.75"/>
  <cols>
    <col min="1" max="1" width="12.421875" style="0" customWidth="1"/>
    <col min="2" max="2" width="11.00390625" style="0" customWidth="1"/>
    <col min="3" max="3" width="11.57421875" style="0" customWidth="1"/>
    <col min="4" max="4" width="25.140625" style="0" bestFit="1" customWidth="1"/>
    <col min="5" max="5" width="10.421875" style="0" customWidth="1"/>
    <col min="6" max="6" width="13.140625" style="0" bestFit="1" customWidth="1"/>
    <col min="7" max="7" width="16.57421875" style="0" customWidth="1"/>
    <col min="8" max="8" width="10.140625" style="0" bestFit="1" customWidth="1"/>
    <col min="9" max="9" width="14.28125" style="0" customWidth="1"/>
    <col min="10" max="10" width="10.421875" style="0" customWidth="1"/>
    <col min="11" max="11" width="15.00390625" style="0" customWidth="1"/>
  </cols>
  <sheetData>
    <row r="1" spans="1:11" ht="15.75" thickBot="1">
      <c r="A1" s="435" t="s">
        <v>502</v>
      </c>
      <c r="B1" s="436"/>
      <c r="C1" s="436"/>
      <c r="D1" s="436"/>
      <c r="E1" s="436"/>
      <c r="F1" s="436"/>
      <c r="G1" s="436"/>
      <c r="H1" s="436"/>
      <c r="I1" s="436"/>
      <c r="J1" s="436"/>
      <c r="K1" s="437"/>
    </row>
    <row r="2" spans="1:11" ht="12.75">
      <c r="A2" s="454" t="s">
        <v>140</v>
      </c>
      <c r="B2" s="426" t="s">
        <v>1</v>
      </c>
      <c r="C2" s="426" t="s">
        <v>2</v>
      </c>
      <c r="D2" s="426" t="s">
        <v>3</v>
      </c>
      <c r="E2" s="442" t="s">
        <v>1031</v>
      </c>
      <c r="F2" s="445" t="s">
        <v>4</v>
      </c>
      <c r="G2" s="445"/>
      <c r="H2" s="445"/>
      <c r="I2" s="445"/>
      <c r="J2" s="445"/>
      <c r="K2" s="446"/>
    </row>
    <row r="3" spans="1:11" ht="12.75">
      <c r="A3" s="455"/>
      <c r="B3" s="427"/>
      <c r="C3" s="427"/>
      <c r="D3" s="427"/>
      <c r="E3" s="443"/>
      <c r="F3" s="427" t="s">
        <v>5</v>
      </c>
      <c r="G3" s="427"/>
      <c r="H3" s="427"/>
      <c r="I3" s="427"/>
      <c r="J3" s="427" t="s">
        <v>6</v>
      </c>
      <c r="K3" s="457"/>
    </row>
    <row r="4" spans="1:11" ht="12.75">
      <c r="A4" s="455"/>
      <c r="B4" s="427"/>
      <c r="C4" s="427"/>
      <c r="D4" s="427"/>
      <c r="E4" s="443"/>
      <c r="F4" s="438" t="s">
        <v>9</v>
      </c>
      <c r="G4" s="440" t="s">
        <v>150</v>
      </c>
      <c r="H4" s="427" t="s">
        <v>7</v>
      </c>
      <c r="I4" s="427"/>
      <c r="J4" s="427" t="s">
        <v>163</v>
      </c>
      <c r="K4" s="449" t="s">
        <v>149</v>
      </c>
    </row>
    <row r="5" spans="1:11" ht="13.5" thickBot="1">
      <c r="A5" s="456"/>
      <c r="B5" s="428"/>
      <c r="C5" s="428"/>
      <c r="D5" s="428"/>
      <c r="E5" s="444"/>
      <c r="F5" s="439"/>
      <c r="G5" s="441"/>
      <c r="H5" s="105" t="s">
        <v>8</v>
      </c>
      <c r="I5" s="134" t="s">
        <v>149</v>
      </c>
      <c r="J5" s="428"/>
      <c r="K5" s="450"/>
    </row>
    <row r="6" spans="1:11" ht="12.75">
      <c r="A6" s="475">
        <v>26</v>
      </c>
      <c r="B6" s="475" t="s">
        <v>119</v>
      </c>
      <c r="C6" s="484">
        <v>2600302</v>
      </c>
      <c r="D6" s="487" t="s">
        <v>923</v>
      </c>
      <c r="E6" s="475">
        <v>69</v>
      </c>
      <c r="F6" s="549">
        <v>1173</v>
      </c>
      <c r="G6" s="549">
        <v>3519</v>
      </c>
      <c r="H6" s="315">
        <v>42845</v>
      </c>
      <c r="I6" s="363">
        <v>879.75</v>
      </c>
      <c r="J6" s="364">
        <v>42835</v>
      </c>
      <c r="K6" s="365">
        <v>879.75</v>
      </c>
    </row>
    <row r="7" spans="1:11" ht="12.75">
      <c r="A7" s="434"/>
      <c r="B7" s="434"/>
      <c r="C7" s="421"/>
      <c r="D7" s="423"/>
      <c r="E7" s="434"/>
      <c r="F7" s="434"/>
      <c r="G7" s="434"/>
      <c r="H7" s="46">
        <v>42875</v>
      </c>
      <c r="I7" s="271">
        <v>879.75</v>
      </c>
      <c r="J7" s="174">
        <v>42866</v>
      </c>
      <c r="K7" s="181">
        <v>879.75</v>
      </c>
    </row>
    <row r="8" spans="1:11" ht="12.75">
      <c r="A8" s="434"/>
      <c r="B8" s="434"/>
      <c r="C8" s="421"/>
      <c r="D8" s="423"/>
      <c r="E8" s="434"/>
      <c r="F8" s="434"/>
      <c r="G8" s="434"/>
      <c r="H8" s="46">
        <v>42906</v>
      </c>
      <c r="I8" s="271">
        <v>879.75</v>
      </c>
      <c r="J8" s="174">
        <v>42866</v>
      </c>
      <c r="K8" s="181">
        <v>879.75</v>
      </c>
    </row>
    <row r="9" spans="1:11" ht="12.75">
      <c r="A9" s="434"/>
      <c r="B9" s="434"/>
      <c r="C9" s="421"/>
      <c r="D9" s="423"/>
      <c r="E9" s="434"/>
      <c r="F9" s="434"/>
      <c r="G9" s="434"/>
      <c r="H9" s="46">
        <v>42936</v>
      </c>
      <c r="I9" s="271">
        <v>879.75</v>
      </c>
      <c r="J9" s="174">
        <v>42866</v>
      </c>
      <c r="K9" s="181">
        <v>879.75</v>
      </c>
    </row>
    <row r="10" spans="1:11" ht="12.75">
      <c r="A10" s="463">
        <v>26</v>
      </c>
      <c r="B10" s="463" t="s">
        <v>119</v>
      </c>
      <c r="C10" s="524">
        <v>2600500</v>
      </c>
      <c r="D10" s="467" t="s">
        <v>924</v>
      </c>
      <c r="E10" s="463">
        <v>1208</v>
      </c>
      <c r="F10" s="543">
        <v>20536</v>
      </c>
      <c r="G10" s="543">
        <v>61608</v>
      </c>
      <c r="H10" s="171">
        <v>42845</v>
      </c>
      <c r="I10" s="272">
        <v>10268</v>
      </c>
      <c r="J10" s="175">
        <v>42898</v>
      </c>
      <c r="K10" s="182">
        <v>10268</v>
      </c>
    </row>
    <row r="11" spans="1:11" ht="12.75">
      <c r="A11" s="463"/>
      <c r="B11" s="463"/>
      <c r="C11" s="524"/>
      <c r="D11" s="467"/>
      <c r="E11" s="463"/>
      <c r="F11" s="590"/>
      <c r="G11" s="590"/>
      <c r="H11" s="171">
        <v>42875</v>
      </c>
      <c r="I11" s="272">
        <v>10268</v>
      </c>
      <c r="J11" s="175">
        <v>42898</v>
      </c>
      <c r="K11" s="182">
        <v>10268</v>
      </c>
    </row>
    <row r="12" spans="1:11" ht="12.75">
      <c r="A12" s="463"/>
      <c r="B12" s="463"/>
      <c r="C12" s="524"/>
      <c r="D12" s="467"/>
      <c r="E12" s="463"/>
      <c r="F12" s="590"/>
      <c r="G12" s="590"/>
      <c r="H12" s="171">
        <v>42906</v>
      </c>
      <c r="I12" s="272">
        <v>10268</v>
      </c>
      <c r="J12" s="175">
        <v>42906</v>
      </c>
      <c r="K12" s="182">
        <v>10268</v>
      </c>
    </row>
    <row r="13" spans="1:11" ht="12.75">
      <c r="A13" s="463"/>
      <c r="B13" s="463"/>
      <c r="C13" s="524"/>
      <c r="D13" s="467"/>
      <c r="E13" s="463"/>
      <c r="F13" s="590"/>
      <c r="G13" s="590"/>
      <c r="H13" s="171">
        <v>42936</v>
      </c>
      <c r="I13" s="272">
        <v>10268</v>
      </c>
      <c r="J13" s="175">
        <v>42984</v>
      </c>
      <c r="K13" s="182">
        <v>10268</v>
      </c>
    </row>
    <row r="14" spans="1:11" ht="12.75">
      <c r="A14" s="463"/>
      <c r="B14" s="463"/>
      <c r="C14" s="524"/>
      <c r="D14" s="467"/>
      <c r="E14" s="463"/>
      <c r="F14" s="590"/>
      <c r="G14" s="590"/>
      <c r="H14" s="171">
        <v>42967</v>
      </c>
      <c r="I14" s="272">
        <v>10268</v>
      </c>
      <c r="J14" s="175"/>
      <c r="K14" s="182"/>
    </row>
    <row r="15" spans="1:11" ht="12.75">
      <c r="A15" s="463"/>
      <c r="B15" s="463"/>
      <c r="C15" s="524"/>
      <c r="D15" s="467"/>
      <c r="E15" s="463"/>
      <c r="F15" s="590"/>
      <c r="G15" s="590"/>
      <c r="H15" s="171">
        <v>42998</v>
      </c>
      <c r="I15" s="272">
        <v>10268</v>
      </c>
      <c r="J15" s="175"/>
      <c r="K15" s="182"/>
    </row>
    <row r="16" spans="1:11" ht="12.75">
      <c r="A16" s="434">
        <v>26</v>
      </c>
      <c r="B16" s="434" t="s">
        <v>119</v>
      </c>
      <c r="C16" s="421">
        <v>2600609</v>
      </c>
      <c r="D16" s="423" t="s">
        <v>925</v>
      </c>
      <c r="E16" s="434">
        <v>962</v>
      </c>
      <c r="F16" s="518">
        <v>16354</v>
      </c>
      <c r="G16" s="518">
        <v>49062</v>
      </c>
      <c r="H16" s="46">
        <v>42845</v>
      </c>
      <c r="I16" s="271">
        <v>8177</v>
      </c>
      <c r="J16" s="174">
        <v>42865</v>
      </c>
      <c r="K16" s="181">
        <v>8177</v>
      </c>
    </row>
    <row r="17" spans="1:11" ht="12.75">
      <c r="A17" s="434"/>
      <c r="B17" s="434"/>
      <c r="C17" s="421"/>
      <c r="D17" s="423"/>
      <c r="E17" s="434"/>
      <c r="F17" s="434"/>
      <c r="G17" s="434"/>
      <c r="H17" s="46">
        <v>42875</v>
      </c>
      <c r="I17" s="271">
        <v>8177</v>
      </c>
      <c r="J17" s="174">
        <v>42865</v>
      </c>
      <c r="K17" s="181">
        <v>8177</v>
      </c>
    </row>
    <row r="18" spans="1:11" ht="12.75">
      <c r="A18" s="434"/>
      <c r="B18" s="434"/>
      <c r="C18" s="421"/>
      <c r="D18" s="423"/>
      <c r="E18" s="434"/>
      <c r="F18" s="434"/>
      <c r="G18" s="434"/>
      <c r="H18" s="46">
        <v>42906</v>
      </c>
      <c r="I18" s="271">
        <v>8177</v>
      </c>
      <c r="J18" s="174">
        <v>42930</v>
      </c>
      <c r="K18" s="181">
        <v>8177</v>
      </c>
    </row>
    <row r="19" spans="1:11" ht="12.75">
      <c r="A19" s="434"/>
      <c r="B19" s="434"/>
      <c r="C19" s="421"/>
      <c r="D19" s="423"/>
      <c r="E19" s="434"/>
      <c r="F19" s="434"/>
      <c r="G19" s="434"/>
      <c r="H19" s="46">
        <v>42936</v>
      </c>
      <c r="I19" s="271">
        <v>8177</v>
      </c>
      <c r="J19" s="174">
        <v>42927</v>
      </c>
      <c r="K19" s="181">
        <v>8177</v>
      </c>
    </row>
    <row r="20" spans="1:11" ht="12.75">
      <c r="A20" s="434"/>
      <c r="B20" s="434"/>
      <c r="C20" s="421"/>
      <c r="D20" s="423"/>
      <c r="E20" s="434"/>
      <c r="F20" s="434"/>
      <c r="G20" s="434"/>
      <c r="H20" s="46">
        <v>42967</v>
      </c>
      <c r="I20" s="271">
        <v>8177</v>
      </c>
      <c r="J20" s="174">
        <v>42957</v>
      </c>
      <c r="K20" s="181">
        <v>8177</v>
      </c>
    </row>
    <row r="21" spans="1:11" ht="12.75">
      <c r="A21" s="434"/>
      <c r="B21" s="434"/>
      <c r="C21" s="421"/>
      <c r="D21" s="423"/>
      <c r="E21" s="434"/>
      <c r="F21" s="434"/>
      <c r="G21" s="434"/>
      <c r="H21" s="46">
        <v>42998</v>
      </c>
      <c r="I21" s="271">
        <v>8177</v>
      </c>
      <c r="J21" s="174"/>
      <c r="K21" s="181"/>
    </row>
    <row r="22" spans="1:11" ht="12.75">
      <c r="A22" s="463">
        <v>26</v>
      </c>
      <c r="B22" s="463" t="s">
        <v>119</v>
      </c>
      <c r="C22" s="524">
        <v>2600807</v>
      </c>
      <c r="D22" s="467" t="s">
        <v>926</v>
      </c>
      <c r="E22" s="463">
        <v>416</v>
      </c>
      <c r="F22" s="543">
        <v>7072</v>
      </c>
      <c r="G22" s="543">
        <v>21216</v>
      </c>
      <c r="H22" s="171">
        <v>42845</v>
      </c>
      <c r="I22" s="272">
        <v>3536</v>
      </c>
      <c r="J22" s="175"/>
      <c r="K22" s="182"/>
    </row>
    <row r="23" spans="1:11" ht="12.75">
      <c r="A23" s="463"/>
      <c r="B23" s="463"/>
      <c r="C23" s="524"/>
      <c r="D23" s="467"/>
      <c r="E23" s="463"/>
      <c r="F23" s="590"/>
      <c r="G23" s="590"/>
      <c r="H23" s="171">
        <v>42875</v>
      </c>
      <c r="I23" s="272">
        <v>3536</v>
      </c>
      <c r="J23" s="175"/>
      <c r="K23" s="182"/>
    </row>
    <row r="24" spans="1:11" ht="12.75">
      <c r="A24" s="463"/>
      <c r="B24" s="463"/>
      <c r="C24" s="524"/>
      <c r="D24" s="467"/>
      <c r="E24" s="463"/>
      <c r="F24" s="590"/>
      <c r="G24" s="590"/>
      <c r="H24" s="171">
        <v>42906</v>
      </c>
      <c r="I24" s="272">
        <v>3536</v>
      </c>
      <c r="J24" s="175"/>
      <c r="K24" s="182"/>
    </row>
    <row r="25" spans="1:11" ht="12.75">
      <c r="A25" s="463"/>
      <c r="B25" s="463"/>
      <c r="C25" s="524"/>
      <c r="D25" s="467"/>
      <c r="E25" s="463"/>
      <c r="F25" s="590"/>
      <c r="G25" s="590"/>
      <c r="H25" s="171">
        <v>42936</v>
      </c>
      <c r="I25" s="272">
        <v>3536</v>
      </c>
      <c r="J25" s="175"/>
      <c r="K25" s="182"/>
    </row>
    <row r="26" spans="1:11" ht="12.75">
      <c r="A26" s="463"/>
      <c r="B26" s="463"/>
      <c r="C26" s="524"/>
      <c r="D26" s="467"/>
      <c r="E26" s="463"/>
      <c r="F26" s="590"/>
      <c r="G26" s="590"/>
      <c r="H26" s="171">
        <v>42967</v>
      </c>
      <c r="I26" s="272">
        <v>3536</v>
      </c>
      <c r="J26" s="175"/>
      <c r="K26" s="182"/>
    </row>
    <row r="27" spans="1:11" ht="12.75">
      <c r="A27" s="463"/>
      <c r="B27" s="463"/>
      <c r="C27" s="524"/>
      <c r="D27" s="467"/>
      <c r="E27" s="463"/>
      <c r="F27" s="590"/>
      <c r="G27" s="590"/>
      <c r="H27" s="171">
        <v>42998</v>
      </c>
      <c r="I27" s="272">
        <v>3536</v>
      </c>
      <c r="J27" s="175"/>
      <c r="K27" s="182"/>
    </row>
    <row r="28" spans="1:11" ht="12.75">
      <c r="A28" s="434">
        <v>26</v>
      </c>
      <c r="B28" s="434" t="s">
        <v>119</v>
      </c>
      <c r="C28" s="421">
        <v>2601003</v>
      </c>
      <c r="D28" s="423" t="s">
        <v>927</v>
      </c>
      <c r="E28" s="434">
        <v>110</v>
      </c>
      <c r="F28" s="518">
        <v>1870</v>
      </c>
      <c r="G28" s="518">
        <v>5610</v>
      </c>
      <c r="H28" s="46">
        <v>42845</v>
      </c>
      <c r="I28" s="271">
        <v>1122</v>
      </c>
      <c r="J28" s="174">
        <v>42902</v>
      </c>
      <c r="K28" s="181">
        <v>1122</v>
      </c>
    </row>
    <row r="29" spans="1:11" ht="12.75">
      <c r="A29" s="434"/>
      <c r="B29" s="434"/>
      <c r="C29" s="421"/>
      <c r="D29" s="423"/>
      <c r="E29" s="434"/>
      <c r="F29" s="434"/>
      <c r="G29" s="434"/>
      <c r="H29" s="46">
        <v>42875</v>
      </c>
      <c r="I29" s="271">
        <v>1122</v>
      </c>
      <c r="J29" s="174">
        <v>42902</v>
      </c>
      <c r="K29" s="181">
        <v>1122</v>
      </c>
    </row>
    <row r="30" spans="1:11" ht="12.75">
      <c r="A30" s="434"/>
      <c r="B30" s="434"/>
      <c r="C30" s="421"/>
      <c r="D30" s="423"/>
      <c r="E30" s="434"/>
      <c r="F30" s="434"/>
      <c r="G30" s="434"/>
      <c r="H30" s="46">
        <v>42906</v>
      </c>
      <c r="I30" s="271">
        <v>1122</v>
      </c>
      <c r="J30" s="174">
        <v>42906</v>
      </c>
      <c r="K30" s="181">
        <v>1122</v>
      </c>
    </row>
    <row r="31" spans="1:11" ht="12.75">
      <c r="A31" s="434"/>
      <c r="B31" s="434"/>
      <c r="C31" s="421"/>
      <c r="D31" s="423"/>
      <c r="E31" s="434"/>
      <c r="F31" s="434"/>
      <c r="G31" s="434"/>
      <c r="H31" s="46">
        <v>42936</v>
      </c>
      <c r="I31" s="271">
        <v>1122</v>
      </c>
      <c r="J31" s="174">
        <v>42929</v>
      </c>
      <c r="K31" s="181">
        <v>1122</v>
      </c>
    </row>
    <row r="32" spans="1:11" ht="12.75">
      <c r="A32" s="434"/>
      <c r="B32" s="434"/>
      <c r="C32" s="421"/>
      <c r="D32" s="423"/>
      <c r="E32" s="434"/>
      <c r="F32" s="434"/>
      <c r="G32" s="434"/>
      <c r="H32" s="46">
        <v>42967</v>
      </c>
      <c r="I32" s="271">
        <v>1122</v>
      </c>
      <c r="J32" s="174"/>
      <c r="K32" s="181"/>
    </row>
    <row r="33" spans="1:11" ht="12.75">
      <c r="A33" s="463">
        <v>26</v>
      </c>
      <c r="B33" s="463" t="s">
        <v>119</v>
      </c>
      <c r="C33" s="524">
        <v>2601201</v>
      </c>
      <c r="D33" s="467" t="s">
        <v>928</v>
      </c>
      <c r="E33" s="463">
        <v>674</v>
      </c>
      <c r="F33" s="543">
        <v>11458</v>
      </c>
      <c r="G33" s="543">
        <v>34374</v>
      </c>
      <c r="H33" s="171">
        <v>42845</v>
      </c>
      <c r="I33" s="272">
        <v>5729</v>
      </c>
      <c r="J33" s="175">
        <v>42837</v>
      </c>
      <c r="K33" s="182">
        <v>5729</v>
      </c>
    </row>
    <row r="34" spans="1:11" ht="12.75">
      <c r="A34" s="463"/>
      <c r="B34" s="463"/>
      <c r="C34" s="524"/>
      <c r="D34" s="467"/>
      <c r="E34" s="463"/>
      <c r="F34" s="590"/>
      <c r="G34" s="590"/>
      <c r="H34" s="171">
        <v>42875</v>
      </c>
      <c r="I34" s="272">
        <v>5729</v>
      </c>
      <c r="J34" s="175">
        <v>42871</v>
      </c>
      <c r="K34" s="182">
        <v>5729</v>
      </c>
    </row>
    <row r="35" spans="1:11" ht="12.75">
      <c r="A35" s="463"/>
      <c r="B35" s="463"/>
      <c r="C35" s="524"/>
      <c r="D35" s="467"/>
      <c r="E35" s="463"/>
      <c r="F35" s="590"/>
      <c r="G35" s="590"/>
      <c r="H35" s="171">
        <v>42906</v>
      </c>
      <c r="I35" s="272">
        <v>5729</v>
      </c>
      <c r="J35" s="175">
        <v>42921</v>
      </c>
      <c r="K35" s="182">
        <v>5729</v>
      </c>
    </row>
    <row r="36" spans="1:11" ht="12.75">
      <c r="A36" s="463"/>
      <c r="B36" s="463"/>
      <c r="C36" s="524"/>
      <c r="D36" s="467"/>
      <c r="E36" s="463"/>
      <c r="F36" s="590"/>
      <c r="G36" s="590"/>
      <c r="H36" s="171">
        <v>42936</v>
      </c>
      <c r="I36" s="272">
        <v>5729</v>
      </c>
      <c r="J36" s="175">
        <v>42936</v>
      </c>
      <c r="K36" s="182">
        <v>5729</v>
      </c>
    </row>
    <row r="37" spans="1:11" ht="12.75">
      <c r="A37" s="463"/>
      <c r="B37" s="463"/>
      <c r="C37" s="524"/>
      <c r="D37" s="467"/>
      <c r="E37" s="463"/>
      <c r="F37" s="590"/>
      <c r="G37" s="590"/>
      <c r="H37" s="171">
        <v>42967</v>
      </c>
      <c r="I37" s="272">
        <v>5729</v>
      </c>
      <c r="J37" s="175"/>
      <c r="K37" s="182"/>
    </row>
    <row r="38" spans="1:11" ht="12.75">
      <c r="A38" s="463"/>
      <c r="B38" s="463"/>
      <c r="C38" s="524"/>
      <c r="D38" s="467"/>
      <c r="E38" s="463"/>
      <c r="F38" s="590"/>
      <c r="G38" s="590"/>
      <c r="H38" s="171">
        <v>42998</v>
      </c>
      <c r="I38" s="272">
        <v>5729</v>
      </c>
      <c r="J38" s="175"/>
      <c r="K38" s="182"/>
    </row>
    <row r="39" spans="1:11" ht="12.75">
      <c r="A39" s="434">
        <v>26</v>
      </c>
      <c r="B39" s="434" t="s">
        <v>119</v>
      </c>
      <c r="C39" s="421">
        <v>2601706</v>
      </c>
      <c r="D39" s="423" t="s">
        <v>929</v>
      </c>
      <c r="E39" s="434">
        <v>358</v>
      </c>
      <c r="F39" s="518">
        <v>6086</v>
      </c>
      <c r="G39" s="518">
        <v>18258</v>
      </c>
      <c r="H39" s="46">
        <v>42845</v>
      </c>
      <c r="I39" s="271">
        <v>3043</v>
      </c>
      <c r="J39" s="174"/>
      <c r="K39" s="181"/>
    </row>
    <row r="40" spans="1:11" ht="12.75">
      <c r="A40" s="434"/>
      <c r="B40" s="434"/>
      <c r="C40" s="421"/>
      <c r="D40" s="423"/>
      <c r="E40" s="434"/>
      <c r="F40" s="434"/>
      <c r="G40" s="434"/>
      <c r="H40" s="46">
        <v>42875</v>
      </c>
      <c r="I40" s="271">
        <v>3043</v>
      </c>
      <c r="J40" s="174"/>
      <c r="K40" s="181"/>
    </row>
    <row r="41" spans="1:11" ht="12.75">
      <c r="A41" s="434"/>
      <c r="B41" s="434"/>
      <c r="C41" s="421"/>
      <c r="D41" s="423"/>
      <c r="E41" s="434"/>
      <c r="F41" s="434"/>
      <c r="G41" s="434"/>
      <c r="H41" s="46">
        <v>42906</v>
      </c>
      <c r="I41" s="271">
        <v>3043</v>
      </c>
      <c r="J41" s="174"/>
      <c r="K41" s="181"/>
    </row>
    <row r="42" spans="1:11" ht="12.75">
      <c r="A42" s="434"/>
      <c r="B42" s="434"/>
      <c r="C42" s="421"/>
      <c r="D42" s="423"/>
      <c r="E42" s="434"/>
      <c r="F42" s="434"/>
      <c r="G42" s="434"/>
      <c r="H42" s="46">
        <v>42936</v>
      </c>
      <c r="I42" s="271">
        <v>3043</v>
      </c>
      <c r="J42" s="174"/>
      <c r="K42" s="181"/>
    </row>
    <row r="43" spans="1:11" ht="12.75">
      <c r="A43" s="434"/>
      <c r="B43" s="434"/>
      <c r="C43" s="421"/>
      <c r="D43" s="423"/>
      <c r="E43" s="434"/>
      <c r="F43" s="434"/>
      <c r="G43" s="434"/>
      <c r="H43" s="46">
        <v>42967</v>
      </c>
      <c r="I43" s="271">
        <v>3043</v>
      </c>
      <c r="J43" s="174"/>
      <c r="K43" s="181"/>
    </row>
    <row r="44" spans="1:11" ht="12.75">
      <c r="A44" s="434"/>
      <c r="B44" s="434"/>
      <c r="C44" s="421"/>
      <c r="D44" s="423"/>
      <c r="E44" s="434"/>
      <c r="F44" s="434"/>
      <c r="G44" s="434"/>
      <c r="H44" s="46">
        <v>42998</v>
      </c>
      <c r="I44" s="271">
        <v>3043</v>
      </c>
      <c r="J44" s="174"/>
      <c r="K44" s="181"/>
    </row>
    <row r="45" spans="1:11" ht="12.75">
      <c r="A45" s="463">
        <v>26</v>
      </c>
      <c r="B45" s="463" t="s">
        <v>119</v>
      </c>
      <c r="C45" s="524">
        <v>2601904</v>
      </c>
      <c r="D45" s="467" t="s">
        <v>930</v>
      </c>
      <c r="E45" s="463">
        <v>384</v>
      </c>
      <c r="F45" s="543">
        <v>6528</v>
      </c>
      <c r="G45" s="543">
        <v>19584</v>
      </c>
      <c r="H45" s="171">
        <v>42845</v>
      </c>
      <c r="I45" s="272">
        <v>3264</v>
      </c>
      <c r="J45" s="175">
        <v>42843</v>
      </c>
      <c r="K45" s="182">
        <v>3264</v>
      </c>
    </row>
    <row r="46" spans="1:11" ht="12.75">
      <c r="A46" s="463"/>
      <c r="B46" s="463"/>
      <c r="C46" s="524"/>
      <c r="D46" s="467"/>
      <c r="E46" s="463"/>
      <c r="F46" s="590"/>
      <c r="G46" s="590"/>
      <c r="H46" s="171">
        <v>42875</v>
      </c>
      <c r="I46" s="272">
        <v>3264</v>
      </c>
      <c r="J46" s="175">
        <v>42957</v>
      </c>
      <c r="K46" s="182">
        <v>3264</v>
      </c>
    </row>
    <row r="47" spans="1:11" ht="12.75">
      <c r="A47" s="463"/>
      <c r="B47" s="463"/>
      <c r="C47" s="524"/>
      <c r="D47" s="467"/>
      <c r="E47" s="463"/>
      <c r="F47" s="590"/>
      <c r="G47" s="590"/>
      <c r="H47" s="171">
        <v>42906</v>
      </c>
      <c r="I47" s="272">
        <v>3264</v>
      </c>
      <c r="J47" s="175">
        <v>42957</v>
      </c>
      <c r="K47" s="182">
        <v>3264</v>
      </c>
    </row>
    <row r="48" spans="1:11" ht="12.75">
      <c r="A48" s="463"/>
      <c r="B48" s="463"/>
      <c r="C48" s="524"/>
      <c r="D48" s="467"/>
      <c r="E48" s="463"/>
      <c r="F48" s="590"/>
      <c r="G48" s="590"/>
      <c r="H48" s="171">
        <v>42936</v>
      </c>
      <c r="I48" s="272">
        <v>3264</v>
      </c>
      <c r="J48" s="175">
        <v>42957</v>
      </c>
      <c r="K48" s="182">
        <v>3264</v>
      </c>
    </row>
    <row r="49" spans="1:11" ht="12.75">
      <c r="A49" s="463"/>
      <c r="B49" s="463"/>
      <c r="C49" s="524"/>
      <c r="D49" s="467"/>
      <c r="E49" s="463"/>
      <c r="F49" s="590"/>
      <c r="G49" s="590"/>
      <c r="H49" s="171">
        <v>42967</v>
      </c>
      <c r="I49" s="272">
        <v>3264</v>
      </c>
      <c r="J49" s="175">
        <v>42964</v>
      </c>
      <c r="K49" s="182">
        <v>3264</v>
      </c>
    </row>
    <row r="50" spans="1:11" ht="12.75">
      <c r="A50" s="463"/>
      <c r="B50" s="463"/>
      <c r="C50" s="524"/>
      <c r="D50" s="467"/>
      <c r="E50" s="463"/>
      <c r="F50" s="590"/>
      <c r="G50" s="590"/>
      <c r="H50" s="171">
        <v>42998</v>
      </c>
      <c r="I50" s="272">
        <v>3264</v>
      </c>
      <c r="J50" s="175"/>
      <c r="K50" s="182"/>
    </row>
    <row r="51" spans="1:11" ht="12.75">
      <c r="A51" s="434">
        <v>26</v>
      </c>
      <c r="B51" s="434" t="s">
        <v>119</v>
      </c>
      <c r="C51" s="421">
        <v>2602100</v>
      </c>
      <c r="D51" s="423" t="s">
        <v>931</v>
      </c>
      <c r="E51" s="434">
        <v>1104</v>
      </c>
      <c r="F51" s="518">
        <v>18768</v>
      </c>
      <c r="G51" s="518">
        <v>56304</v>
      </c>
      <c r="H51" s="46">
        <v>42845</v>
      </c>
      <c r="I51" s="271">
        <v>9384</v>
      </c>
      <c r="J51" s="174"/>
      <c r="K51" s="181"/>
    </row>
    <row r="52" spans="1:11" ht="12.75">
      <c r="A52" s="434"/>
      <c r="B52" s="434"/>
      <c r="C52" s="421"/>
      <c r="D52" s="423"/>
      <c r="E52" s="434"/>
      <c r="F52" s="434"/>
      <c r="G52" s="434"/>
      <c r="H52" s="46">
        <v>42875</v>
      </c>
      <c r="I52" s="271">
        <v>9384</v>
      </c>
      <c r="J52" s="174"/>
      <c r="K52" s="181"/>
    </row>
    <row r="53" spans="1:11" ht="12.75">
      <c r="A53" s="434"/>
      <c r="B53" s="434"/>
      <c r="C53" s="421"/>
      <c r="D53" s="423"/>
      <c r="E53" s="434"/>
      <c r="F53" s="434"/>
      <c r="G53" s="434"/>
      <c r="H53" s="46">
        <v>42906</v>
      </c>
      <c r="I53" s="271">
        <v>9384</v>
      </c>
      <c r="J53" s="174"/>
      <c r="K53" s="181"/>
    </row>
    <row r="54" spans="1:11" ht="12.75">
      <c r="A54" s="434"/>
      <c r="B54" s="434"/>
      <c r="C54" s="421"/>
      <c r="D54" s="423"/>
      <c r="E54" s="434"/>
      <c r="F54" s="434"/>
      <c r="G54" s="434"/>
      <c r="H54" s="46">
        <v>42936</v>
      </c>
      <c r="I54" s="271">
        <v>9384</v>
      </c>
      <c r="J54" s="174"/>
      <c r="K54" s="181"/>
    </row>
    <row r="55" spans="1:11" ht="12.75">
      <c r="A55" s="434"/>
      <c r="B55" s="434"/>
      <c r="C55" s="421"/>
      <c r="D55" s="423"/>
      <c r="E55" s="434"/>
      <c r="F55" s="434"/>
      <c r="G55" s="434"/>
      <c r="H55" s="46">
        <v>42967</v>
      </c>
      <c r="I55" s="271">
        <v>9384</v>
      </c>
      <c r="J55" s="174"/>
      <c r="K55" s="181"/>
    </row>
    <row r="56" spans="1:11" ht="12.75">
      <c r="A56" s="434"/>
      <c r="B56" s="434"/>
      <c r="C56" s="421"/>
      <c r="D56" s="423"/>
      <c r="E56" s="434"/>
      <c r="F56" s="434"/>
      <c r="G56" s="434"/>
      <c r="H56" s="46">
        <v>42998</v>
      </c>
      <c r="I56" s="271">
        <v>9384</v>
      </c>
      <c r="J56" s="174"/>
      <c r="K56" s="181"/>
    </row>
    <row r="57" spans="1:11" ht="12.75">
      <c r="A57" s="463">
        <v>26</v>
      </c>
      <c r="B57" s="463" t="s">
        <v>119</v>
      </c>
      <c r="C57" s="524">
        <v>2602605</v>
      </c>
      <c r="D57" s="467" t="s">
        <v>932</v>
      </c>
      <c r="E57" s="463">
        <v>280</v>
      </c>
      <c r="F57" s="543">
        <v>4760</v>
      </c>
      <c r="G57" s="543">
        <v>14280</v>
      </c>
      <c r="H57" s="171">
        <v>42845</v>
      </c>
      <c r="I57" s="272">
        <v>2380</v>
      </c>
      <c r="J57" s="175">
        <v>42849</v>
      </c>
      <c r="K57" s="182">
        <v>2380</v>
      </c>
    </row>
    <row r="58" spans="1:11" ht="12.75">
      <c r="A58" s="463"/>
      <c r="B58" s="463"/>
      <c r="C58" s="524"/>
      <c r="D58" s="467"/>
      <c r="E58" s="463"/>
      <c r="F58" s="590"/>
      <c r="G58" s="590"/>
      <c r="H58" s="171">
        <v>42875</v>
      </c>
      <c r="I58" s="272">
        <v>2380</v>
      </c>
      <c r="J58" s="175">
        <v>42872</v>
      </c>
      <c r="K58" s="182">
        <v>2380</v>
      </c>
    </row>
    <row r="59" spans="1:11" ht="12.75">
      <c r="A59" s="463"/>
      <c r="B59" s="463"/>
      <c r="C59" s="524"/>
      <c r="D59" s="467"/>
      <c r="E59" s="463"/>
      <c r="F59" s="590"/>
      <c r="G59" s="590"/>
      <c r="H59" s="171">
        <v>42906</v>
      </c>
      <c r="I59" s="272">
        <v>2380</v>
      </c>
      <c r="J59" s="175">
        <v>42906</v>
      </c>
      <c r="K59" s="182">
        <v>2380</v>
      </c>
    </row>
    <row r="60" spans="1:11" ht="12.75">
      <c r="A60" s="463"/>
      <c r="B60" s="463"/>
      <c r="C60" s="524"/>
      <c r="D60" s="467"/>
      <c r="E60" s="463"/>
      <c r="F60" s="590"/>
      <c r="G60" s="590"/>
      <c r="H60" s="171">
        <v>42936</v>
      </c>
      <c r="I60" s="272">
        <v>2380</v>
      </c>
      <c r="J60" s="175">
        <v>42936</v>
      </c>
      <c r="K60" s="182">
        <v>2380</v>
      </c>
    </row>
    <row r="61" spans="1:11" ht="12.75">
      <c r="A61" s="463"/>
      <c r="B61" s="463"/>
      <c r="C61" s="524"/>
      <c r="D61" s="467"/>
      <c r="E61" s="463"/>
      <c r="F61" s="590"/>
      <c r="G61" s="590"/>
      <c r="H61" s="171">
        <v>42967</v>
      </c>
      <c r="I61" s="272">
        <v>2380</v>
      </c>
      <c r="J61" s="175">
        <v>42965</v>
      </c>
      <c r="K61" s="182">
        <v>2380</v>
      </c>
    </row>
    <row r="62" spans="1:11" ht="12.75">
      <c r="A62" s="463"/>
      <c r="B62" s="463"/>
      <c r="C62" s="524"/>
      <c r="D62" s="467"/>
      <c r="E62" s="463"/>
      <c r="F62" s="590"/>
      <c r="G62" s="590"/>
      <c r="H62" s="171">
        <v>42998</v>
      </c>
      <c r="I62" s="272">
        <v>2380</v>
      </c>
      <c r="J62" s="175"/>
      <c r="K62" s="182"/>
    </row>
    <row r="63" spans="1:11" ht="12.75">
      <c r="A63" s="434">
        <v>26</v>
      </c>
      <c r="B63" s="434" t="s">
        <v>119</v>
      </c>
      <c r="C63" s="421">
        <v>2602803</v>
      </c>
      <c r="D63" s="423" t="s">
        <v>933</v>
      </c>
      <c r="E63" s="434">
        <v>4431</v>
      </c>
      <c r="F63" s="518">
        <v>75327</v>
      </c>
      <c r="G63" s="518">
        <v>225981</v>
      </c>
      <c r="H63" s="46">
        <v>42845</v>
      </c>
      <c r="I63" s="271">
        <v>37663.5</v>
      </c>
      <c r="J63" s="174">
        <v>42845</v>
      </c>
      <c r="K63" s="181">
        <v>37663.5</v>
      </c>
    </row>
    <row r="64" spans="1:11" ht="12.75">
      <c r="A64" s="434"/>
      <c r="B64" s="434"/>
      <c r="C64" s="421"/>
      <c r="D64" s="423"/>
      <c r="E64" s="434"/>
      <c r="F64" s="434"/>
      <c r="G64" s="434"/>
      <c r="H64" s="46">
        <v>42875</v>
      </c>
      <c r="I64" s="271">
        <v>37663.5</v>
      </c>
      <c r="J64" s="174">
        <v>42872</v>
      </c>
      <c r="K64" s="181">
        <v>37663.5</v>
      </c>
    </row>
    <row r="65" spans="1:11" ht="12.75">
      <c r="A65" s="434"/>
      <c r="B65" s="434"/>
      <c r="C65" s="421"/>
      <c r="D65" s="423"/>
      <c r="E65" s="434"/>
      <c r="F65" s="434"/>
      <c r="G65" s="434"/>
      <c r="H65" s="46">
        <v>42906</v>
      </c>
      <c r="I65" s="271">
        <v>37663.5</v>
      </c>
      <c r="J65" s="174">
        <v>42907</v>
      </c>
      <c r="K65" s="181">
        <v>37663.5</v>
      </c>
    </row>
    <row r="66" spans="1:11" ht="12.75">
      <c r="A66" s="434"/>
      <c r="B66" s="434"/>
      <c r="C66" s="421"/>
      <c r="D66" s="423"/>
      <c r="E66" s="434"/>
      <c r="F66" s="434"/>
      <c r="G66" s="434"/>
      <c r="H66" s="46">
        <v>42936</v>
      </c>
      <c r="I66" s="271">
        <v>37663.5</v>
      </c>
      <c r="J66" s="174">
        <v>42936</v>
      </c>
      <c r="K66" s="181">
        <v>37663.5</v>
      </c>
    </row>
    <row r="67" spans="1:11" ht="12.75">
      <c r="A67" s="434"/>
      <c r="B67" s="434"/>
      <c r="C67" s="421"/>
      <c r="D67" s="423"/>
      <c r="E67" s="434"/>
      <c r="F67" s="434"/>
      <c r="G67" s="434"/>
      <c r="H67" s="46">
        <v>42967</v>
      </c>
      <c r="I67" s="271">
        <v>37663.5</v>
      </c>
      <c r="J67" s="174">
        <v>42970</v>
      </c>
      <c r="K67" s="181">
        <v>37663.5</v>
      </c>
    </row>
    <row r="68" spans="1:11" ht="12.75">
      <c r="A68" s="434"/>
      <c r="B68" s="434"/>
      <c r="C68" s="421"/>
      <c r="D68" s="423"/>
      <c r="E68" s="434"/>
      <c r="F68" s="434"/>
      <c r="G68" s="434"/>
      <c r="H68" s="46">
        <v>42998</v>
      </c>
      <c r="I68" s="271">
        <v>37663.5</v>
      </c>
      <c r="J68" s="174"/>
      <c r="K68" s="181"/>
    </row>
    <row r="69" spans="1:11" ht="12.75">
      <c r="A69" s="463">
        <v>26</v>
      </c>
      <c r="B69" s="463" t="s">
        <v>119</v>
      </c>
      <c r="C69" s="524">
        <v>2603108</v>
      </c>
      <c r="D69" s="467" t="s">
        <v>934</v>
      </c>
      <c r="E69" s="463">
        <v>329</v>
      </c>
      <c r="F69" s="543">
        <v>5593</v>
      </c>
      <c r="G69" s="543">
        <v>16779</v>
      </c>
      <c r="H69" s="171">
        <v>42845</v>
      </c>
      <c r="I69" s="272">
        <v>2796.5</v>
      </c>
      <c r="J69" s="175">
        <v>42849</v>
      </c>
      <c r="K69" s="182">
        <v>2796.5</v>
      </c>
    </row>
    <row r="70" spans="1:11" ht="12.75">
      <c r="A70" s="463"/>
      <c r="B70" s="463"/>
      <c r="C70" s="524"/>
      <c r="D70" s="467"/>
      <c r="E70" s="463"/>
      <c r="F70" s="590"/>
      <c r="G70" s="590"/>
      <c r="H70" s="171">
        <v>42875</v>
      </c>
      <c r="I70" s="272">
        <v>2796.5</v>
      </c>
      <c r="J70" s="175">
        <v>42878</v>
      </c>
      <c r="K70" s="182">
        <v>2796.5</v>
      </c>
    </row>
    <row r="71" spans="1:11" ht="12.75">
      <c r="A71" s="463"/>
      <c r="B71" s="463"/>
      <c r="C71" s="524"/>
      <c r="D71" s="467"/>
      <c r="E71" s="463"/>
      <c r="F71" s="590"/>
      <c r="G71" s="590"/>
      <c r="H71" s="171">
        <v>42906</v>
      </c>
      <c r="I71" s="272">
        <v>2796.5</v>
      </c>
      <c r="J71" s="175">
        <v>42914</v>
      </c>
      <c r="K71" s="182">
        <v>2796.5</v>
      </c>
    </row>
    <row r="72" spans="1:11" ht="12.75">
      <c r="A72" s="463"/>
      <c r="B72" s="463"/>
      <c r="C72" s="524"/>
      <c r="D72" s="467"/>
      <c r="E72" s="463"/>
      <c r="F72" s="590"/>
      <c r="G72" s="590"/>
      <c r="H72" s="171">
        <v>42936</v>
      </c>
      <c r="I72" s="272">
        <v>2796.5</v>
      </c>
      <c r="J72" s="175">
        <v>42937</v>
      </c>
      <c r="K72" s="182">
        <v>2796.5</v>
      </c>
    </row>
    <row r="73" spans="1:11" ht="12.75">
      <c r="A73" s="463"/>
      <c r="B73" s="463"/>
      <c r="C73" s="524"/>
      <c r="D73" s="467"/>
      <c r="E73" s="463"/>
      <c r="F73" s="590"/>
      <c r="G73" s="590"/>
      <c r="H73" s="171">
        <v>42967</v>
      </c>
      <c r="I73" s="272">
        <v>2796.5</v>
      </c>
      <c r="J73" s="175">
        <v>42970</v>
      </c>
      <c r="K73" s="182">
        <v>2796.5</v>
      </c>
    </row>
    <row r="74" spans="1:11" ht="12.75">
      <c r="A74" s="463"/>
      <c r="B74" s="463"/>
      <c r="C74" s="524"/>
      <c r="D74" s="467"/>
      <c r="E74" s="463"/>
      <c r="F74" s="590"/>
      <c r="G74" s="590"/>
      <c r="H74" s="171">
        <v>42998</v>
      </c>
      <c r="I74" s="272">
        <v>2796.5</v>
      </c>
      <c r="J74" s="175"/>
      <c r="K74" s="182"/>
    </row>
    <row r="75" spans="1:11" ht="12.75">
      <c r="A75" s="434">
        <v>26</v>
      </c>
      <c r="B75" s="434" t="s">
        <v>119</v>
      </c>
      <c r="C75" s="421">
        <v>2603207</v>
      </c>
      <c r="D75" s="423" t="s">
        <v>935</v>
      </c>
      <c r="E75" s="434">
        <v>1521</v>
      </c>
      <c r="F75" s="518">
        <v>25857</v>
      </c>
      <c r="G75" s="518">
        <v>77571</v>
      </c>
      <c r="H75" s="46">
        <v>42845</v>
      </c>
      <c r="I75" s="271">
        <v>12928.5</v>
      </c>
      <c r="J75" s="174"/>
      <c r="K75" s="181"/>
    </row>
    <row r="76" spans="1:11" ht="12.75">
      <c r="A76" s="434"/>
      <c r="B76" s="434"/>
      <c r="C76" s="421"/>
      <c r="D76" s="423"/>
      <c r="E76" s="434"/>
      <c r="F76" s="434"/>
      <c r="G76" s="434"/>
      <c r="H76" s="46">
        <v>42875</v>
      </c>
      <c r="I76" s="271">
        <v>12928.5</v>
      </c>
      <c r="J76" s="174"/>
      <c r="K76" s="181"/>
    </row>
    <row r="77" spans="1:11" ht="12.75">
      <c r="A77" s="434"/>
      <c r="B77" s="434"/>
      <c r="C77" s="421"/>
      <c r="D77" s="423"/>
      <c r="E77" s="434"/>
      <c r="F77" s="434"/>
      <c r="G77" s="434"/>
      <c r="H77" s="46">
        <v>42906</v>
      </c>
      <c r="I77" s="271">
        <v>12928.5</v>
      </c>
      <c r="J77" s="174"/>
      <c r="K77" s="181"/>
    </row>
    <row r="78" spans="1:11" ht="12.75">
      <c r="A78" s="434"/>
      <c r="B78" s="434"/>
      <c r="C78" s="421"/>
      <c r="D78" s="423"/>
      <c r="E78" s="434"/>
      <c r="F78" s="434"/>
      <c r="G78" s="434"/>
      <c r="H78" s="46">
        <v>42936</v>
      </c>
      <c r="I78" s="271">
        <v>12928.5</v>
      </c>
      <c r="J78" s="174"/>
      <c r="K78" s="181"/>
    </row>
    <row r="79" spans="1:11" ht="12.75">
      <c r="A79" s="434"/>
      <c r="B79" s="434"/>
      <c r="C79" s="421"/>
      <c r="D79" s="423"/>
      <c r="E79" s="434"/>
      <c r="F79" s="434"/>
      <c r="G79" s="434"/>
      <c r="H79" s="46">
        <v>42967</v>
      </c>
      <c r="I79" s="271">
        <v>12928.5</v>
      </c>
      <c r="J79" s="174"/>
      <c r="K79" s="181"/>
    </row>
    <row r="80" spans="1:11" ht="12.75">
      <c r="A80" s="434"/>
      <c r="B80" s="434"/>
      <c r="C80" s="421"/>
      <c r="D80" s="423"/>
      <c r="E80" s="434"/>
      <c r="F80" s="434"/>
      <c r="G80" s="434"/>
      <c r="H80" s="46">
        <v>42998</v>
      </c>
      <c r="I80" s="271">
        <v>12928.5</v>
      </c>
      <c r="J80" s="174"/>
      <c r="K80" s="181"/>
    </row>
    <row r="81" spans="1:11" ht="12.75">
      <c r="A81" s="463">
        <v>26</v>
      </c>
      <c r="B81" s="463" t="s">
        <v>119</v>
      </c>
      <c r="C81" s="524">
        <v>2603702</v>
      </c>
      <c r="D81" s="467" t="s">
        <v>936</v>
      </c>
      <c r="E81" s="463">
        <v>308</v>
      </c>
      <c r="F81" s="543">
        <v>5236</v>
      </c>
      <c r="G81" s="543">
        <v>15708</v>
      </c>
      <c r="H81" s="171">
        <v>42845</v>
      </c>
      <c r="I81" s="272">
        <v>2618</v>
      </c>
      <c r="J81" s="175"/>
      <c r="K81" s="182"/>
    </row>
    <row r="82" spans="1:11" ht="12.75">
      <c r="A82" s="463"/>
      <c r="B82" s="463"/>
      <c r="C82" s="524"/>
      <c r="D82" s="467"/>
      <c r="E82" s="463"/>
      <c r="F82" s="590"/>
      <c r="G82" s="590"/>
      <c r="H82" s="171">
        <v>42875</v>
      </c>
      <c r="I82" s="272">
        <v>2618</v>
      </c>
      <c r="J82" s="175"/>
      <c r="K82" s="182"/>
    </row>
    <row r="83" spans="1:11" ht="12.75">
      <c r="A83" s="463"/>
      <c r="B83" s="463"/>
      <c r="C83" s="524"/>
      <c r="D83" s="467"/>
      <c r="E83" s="463"/>
      <c r="F83" s="590"/>
      <c r="G83" s="590"/>
      <c r="H83" s="171">
        <v>42906</v>
      </c>
      <c r="I83" s="272">
        <v>2618</v>
      </c>
      <c r="J83" s="175"/>
      <c r="K83" s="182"/>
    </row>
    <row r="84" spans="1:11" ht="12.75">
      <c r="A84" s="463"/>
      <c r="B84" s="463"/>
      <c r="C84" s="524"/>
      <c r="D84" s="467"/>
      <c r="E84" s="463"/>
      <c r="F84" s="590"/>
      <c r="G84" s="590"/>
      <c r="H84" s="171">
        <v>42936</v>
      </c>
      <c r="I84" s="272">
        <v>2618</v>
      </c>
      <c r="J84" s="175"/>
      <c r="K84" s="182"/>
    </row>
    <row r="85" spans="1:11" ht="12.75">
      <c r="A85" s="463"/>
      <c r="B85" s="463"/>
      <c r="C85" s="524"/>
      <c r="D85" s="467"/>
      <c r="E85" s="463"/>
      <c r="F85" s="590"/>
      <c r="G85" s="590"/>
      <c r="H85" s="171">
        <v>42967</v>
      </c>
      <c r="I85" s="272">
        <v>2618</v>
      </c>
      <c r="J85" s="175"/>
      <c r="K85" s="182"/>
    </row>
    <row r="86" spans="1:11" ht="12.75">
      <c r="A86" s="463"/>
      <c r="B86" s="463"/>
      <c r="C86" s="524"/>
      <c r="D86" s="467"/>
      <c r="E86" s="463"/>
      <c r="F86" s="590"/>
      <c r="G86" s="590"/>
      <c r="H86" s="171">
        <v>42998</v>
      </c>
      <c r="I86" s="272">
        <v>2618</v>
      </c>
      <c r="J86" s="175"/>
      <c r="K86" s="182"/>
    </row>
    <row r="87" spans="1:11" ht="12.75">
      <c r="A87" s="434">
        <v>26</v>
      </c>
      <c r="B87" s="434" t="s">
        <v>119</v>
      </c>
      <c r="C87" s="421">
        <v>2603801</v>
      </c>
      <c r="D87" s="423" t="s">
        <v>937</v>
      </c>
      <c r="E87" s="434">
        <v>717</v>
      </c>
      <c r="F87" s="518">
        <v>12189</v>
      </c>
      <c r="G87" s="518">
        <v>36567</v>
      </c>
      <c r="H87" s="46">
        <v>42845</v>
      </c>
      <c r="I87" s="271">
        <v>6094.5</v>
      </c>
      <c r="J87" s="174"/>
      <c r="K87" s="181"/>
    </row>
    <row r="88" spans="1:11" ht="12.75">
      <c r="A88" s="434"/>
      <c r="B88" s="434"/>
      <c r="C88" s="421"/>
      <c r="D88" s="423"/>
      <c r="E88" s="434"/>
      <c r="F88" s="434"/>
      <c r="G88" s="434"/>
      <c r="H88" s="46">
        <v>42875</v>
      </c>
      <c r="I88" s="271">
        <v>6094.5</v>
      </c>
      <c r="J88" s="174"/>
      <c r="K88" s="181"/>
    </row>
    <row r="89" spans="1:11" ht="12.75">
      <c r="A89" s="434"/>
      <c r="B89" s="434"/>
      <c r="C89" s="421"/>
      <c r="D89" s="423"/>
      <c r="E89" s="434"/>
      <c r="F89" s="434"/>
      <c r="G89" s="434"/>
      <c r="H89" s="46">
        <v>42906</v>
      </c>
      <c r="I89" s="271">
        <v>6094.5</v>
      </c>
      <c r="J89" s="174"/>
      <c r="K89" s="181"/>
    </row>
    <row r="90" spans="1:11" ht="12.75">
      <c r="A90" s="434"/>
      <c r="B90" s="434"/>
      <c r="C90" s="421"/>
      <c r="D90" s="423"/>
      <c r="E90" s="434"/>
      <c r="F90" s="434"/>
      <c r="G90" s="434"/>
      <c r="H90" s="46">
        <v>42936</v>
      </c>
      <c r="I90" s="271">
        <v>6094.5</v>
      </c>
      <c r="J90" s="174"/>
      <c r="K90" s="181"/>
    </row>
    <row r="91" spans="1:11" ht="12.75">
      <c r="A91" s="434"/>
      <c r="B91" s="434"/>
      <c r="C91" s="421"/>
      <c r="D91" s="423"/>
      <c r="E91" s="434"/>
      <c r="F91" s="434"/>
      <c r="G91" s="434"/>
      <c r="H91" s="46">
        <v>42967</v>
      </c>
      <c r="I91" s="271">
        <v>6094.5</v>
      </c>
      <c r="J91" s="174"/>
      <c r="K91" s="181"/>
    </row>
    <row r="92" spans="1:11" ht="12.75">
      <c r="A92" s="434"/>
      <c r="B92" s="434"/>
      <c r="C92" s="421"/>
      <c r="D92" s="423"/>
      <c r="E92" s="434"/>
      <c r="F92" s="434"/>
      <c r="G92" s="434"/>
      <c r="H92" s="46">
        <v>42998</v>
      </c>
      <c r="I92" s="271">
        <v>6094.5</v>
      </c>
      <c r="J92" s="174"/>
      <c r="K92" s="181"/>
    </row>
    <row r="93" spans="1:11" ht="12.75">
      <c r="A93" s="463">
        <v>26</v>
      </c>
      <c r="B93" s="463" t="s">
        <v>119</v>
      </c>
      <c r="C93" s="524">
        <v>2604106</v>
      </c>
      <c r="D93" s="467" t="s">
        <v>938</v>
      </c>
      <c r="E93" s="463">
        <v>242</v>
      </c>
      <c r="F93" s="543">
        <v>4114</v>
      </c>
      <c r="G93" s="543">
        <v>12342</v>
      </c>
      <c r="H93" s="171">
        <v>42845</v>
      </c>
      <c r="I93" s="272">
        <v>2057</v>
      </c>
      <c r="J93" s="175"/>
      <c r="K93" s="182"/>
    </row>
    <row r="94" spans="1:11" ht="12.75">
      <c r="A94" s="463"/>
      <c r="B94" s="463"/>
      <c r="C94" s="524"/>
      <c r="D94" s="467"/>
      <c r="E94" s="463"/>
      <c r="F94" s="590"/>
      <c r="G94" s="590"/>
      <c r="H94" s="171">
        <v>42875</v>
      </c>
      <c r="I94" s="272">
        <v>2057</v>
      </c>
      <c r="J94" s="175"/>
      <c r="K94" s="182"/>
    </row>
    <row r="95" spans="1:11" ht="12.75">
      <c r="A95" s="463"/>
      <c r="B95" s="463"/>
      <c r="C95" s="524"/>
      <c r="D95" s="467"/>
      <c r="E95" s="463"/>
      <c r="F95" s="590"/>
      <c r="G95" s="590"/>
      <c r="H95" s="171">
        <v>42906</v>
      </c>
      <c r="I95" s="272">
        <v>2057</v>
      </c>
      <c r="J95" s="175"/>
      <c r="K95" s="182"/>
    </row>
    <row r="96" spans="1:11" ht="12.75">
      <c r="A96" s="463"/>
      <c r="B96" s="463"/>
      <c r="C96" s="524"/>
      <c r="D96" s="467"/>
      <c r="E96" s="463"/>
      <c r="F96" s="590"/>
      <c r="G96" s="590"/>
      <c r="H96" s="171">
        <v>42936</v>
      </c>
      <c r="I96" s="272">
        <v>2057</v>
      </c>
      <c r="J96" s="175"/>
      <c r="K96" s="182"/>
    </row>
    <row r="97" spans="1:11" ht="12.75">
      <c r="A97" s="463"/>
      <c r="B97" s="463"/>
      <c r="C97" s="524"/>
      <c r="D97" s="467"/>
      <c r="E97" s="463"/>
      <c r="F97" s="590"/>
      <c r="G97" s="590"/>
      <c r="H97" s="171">
        <v>42967</v>
      </c>
      <c r="I97" s="272">
        <v>2057</v>
      </c>
      <c r="J97" s="175"/>
      <c r="K97" s="182"/>
    </row>
    <row r="98" spans="1:11" ht="12.75">
      <c r="A98" s="463"/>
      <c r="B98" s="463"/>
      <c r="C98" s="524"/>
      <c r="D98" s="467"/>
      <c r="E98" s="463"/>
      <c r="F98" s="590"/>
      <c r="G98" s="590"/>
      <c r="H98" s="171">
        <v>42998</v>
      </c>
      <c r="I98" s="272">
        <v>2057</v>
      </c>
      <c r="J98" s="175"/>
      <c r="K98" s="182"/>
    </row>
    <row r="99" spans="1:11" ht="12.75">
      <c r="A99" s="434">
        <v>26</v>
      </c>
      <c r="B99" s="434" t="s">
        <v>119</v>
      </c>
      <c r="C99" s="421">
        <v>2604155</v>
      </c>
      <c r="D99" s="423" t="s">
        <v>939</v>
      </c>
      <c r="E99" s="434">
        <v>155</v>
      </c>
      <c r="F99" s="518">
        <v>2635</v>
      </c>
      <c r="G99" s="518">
        <v>7905</v>
      </c>
      <c r="H99" s="46">
        <v>42845</v>
      </c>
      <c r="I99" s="271">
        <v>1317.5</v>
      </c>
      <c r="J99" s="174">
        <v>42835</v>
      </c>
      <c r="K99" s="181">
        <v>1317.5</v>
      </c>
    </row>
    <row r="100" spans="1:11" ht="12.75">
      <c r="A100" s="434"/>
      <c r="B100" s="434"/>
      <c r="C100" s="421"/>
      <c r="D100" s="423"/>
      <c r="E100" s="434"/>
      <c r="F100" s="434"/>
      <c r="G100" s="434"/>
      <c r="H100" s="46">
        <v>42875</v>
      </c>
      <c r="I100" s="271">
        <v>1317.5</v>
      </c>
      <c r="J100" s="174">
        <v>42871</v>
      </c>
      <c r="K100" s="181">
        <v>1317.5</v>
      </c>
    </row>
    <row r="101" spans="1:11" ht="12.75">
      <c r="A101" s="434"/>
      <c r="B101" s="434"/>
      <c r="C101" s="421"/>
      <c r="D101" s="423"/>
      <c r="E101" s="434"/>
      <c r="F101" s="434"/>
      <c r="G101" s="434"/>
      <c r="H101" s="46">
        <v>42906</v>
      </c>
      <c r="I101" s="271">
        <v>1317.5</v>
      </c>
      <c r="J101" s="174">
        <v>42899</v>
      </c>
      <c r="K101" s="181">
        <v>1317.5</v>
      </c>
    </row>
    <row r="102" spans="1:11" ht="12.75">
      <c r="A102" s="434"/>
      <c r="B102" s="434"/>
      <c r="C102" s="421"/>
      <c r="D102" s="423"/>
      <c r="E102" s="434"/>
      <c r="F102" s="434"/>
      <c r="G102" s="434"/>
      <c r="H102" s="46">
        <v>42936</v>
      </c>
      <c r="I102" s="271">
        <v>1317.5</v>
      </c>
      <c r="J102" s="174">
        <v>42936</v>
      </c>
      <c r="K102" s="181">
        <v>1317.5</v>
      </c>
    </row>
    <row r="103" spans="1:11" ht="12.75">
      <c r="A103" s="434"/>
      <c r="B103" s="434"/>
      <c r="C103" s="421"/>
      <c r="D103" s="423"/>
      <c r="E103" s="434"/>
      <c r="F103" s="434"/>
      <c r="G103" s="434"/>
      <c r="H103" s="46">
        <v>42967</v>
      </c>
      <c r="I103" s="271">
        <v>1317.5</v>
      </c>
      <c r="J103" s="174">
        <v>42968</v>
      </c>
      <c r="K103" s="181">
        <v>1317.5</v>
      </c>
    </row>
    <row r="104" spans="1:11" ht="12.75">
      <c r="A104" s="434"/>
      <c r="B104" s="434"/>
      <c r="C104" s="421"/>
      <c r="D104" s="423"/>
      <c r="E104" s="434"/>
      <c r="F104" s="434"/>
      <c r="G104" s="434"/>
      <c r="H104" s="46">
        <v>42998</v>
      </c>
      <c r="I104" s="271">
        <v>1317.5</v>
      </c>
      <c r="J104" s="174"/>
      <c r="K104" s="181"/>
    </row>
    <row r="105" spans="1:11" ht="12.75">
      <c r="A105" s="463">
        <v>26</v>
      </c>
      <c r="B105" s="463" t="s">
        <v>119</v>
      </c>
      <c r="C105" s="524">
        <v>2606002</v>
      </c>
      <c r="D105" s="467" t="s">
        <v>940</v>
      </c>
      <c r="E105" s="463">
        <v>803</v>
      </c>
      <c r="F105" s="543">
        <v>13651</v>
      </c>
      <c r="G105" s="543">
        <v>40953</v>
      </c>
      <c r="H105" s="171">
        <v>42845</v>
      </c>
      <c r="I105" s="272">
        <v>6825.5</v>
      </c>
      <c r="J105" s="175"/>
      <c r="K105" s="182"/>
    </row>
    <row r="106" spans="1:11" ht="12.75">
      <c r="A106" s="463"/>
      <c r="B106" s="463"/>
      <c r="C106" s="524"/>
      <c r="D106" s="467"/>
      <c r="E106" s="463"/>
      <c r="F106" s="590"/>
      <c r="G106" s="590"/>
      <c r="H106" s="171">
        <v>42875</v>
      </c>
      <c r="I106" s="272">
        <v>6825.5</v>
      </c>
      <c r="J106" s="175"/>
      <c r="K106" s="182"/>
    </row>
    <row r="107" spans="1:11" ht="12.75">
      <c r="A107" s="463"/>
      <c r="B107" s="463"/>
      <c r="C107" s="524"/>
      <c r="D107" s="467"/>
      <c r="E107" s="463"/>
      <c r="F107" s="590"/>
      <c r="G107" s="590"/>
      <c r="H107" s="171">
        <v>42906</v>
      </c>
      <c r="I107" s="272">
        <v>6825.5</v>
      </c>
      <c r="J107" s="175"/>
      <c r="K107" s="182"/>
    </row>
    <row r="108" spans="1:11" ht="12.75">
      <c r="A108" s="463"/>
      <c r="B108" s="463"/>
      <c r="C108" s="524"/>
      <c r="D108" s="467"/>
      <c r="E108" s="463"/>
      <c r="F108" s="590"/>
      <c r="G108" s="590"/>
      <c r="H108" s="171">
        <v>42936</v>
      </c>
      <c r="I108" s="272">
        <v>6825.5</v>
      </c>
      <c r="J108" s="175"/>
      <c r="K108" s="182"/>
    </row>
    <row r="109" spans="1:11" ht="12.75">
      <c r="A109" s="463"/>
      <c r="B109" s="463"/>
      <c r="C109" s="524"/>
      <c r="D109" s="467"/>
      <c r="E109" s="463"/>
      <c r="F109" s="590"/>
      <c r="G109" s="590"/>
      <c r="H109" s="171">
        <v>42967</v>
      </c>
      <c r="I109" s="272">
        <v>6825.5</v>
      </c>
      <c r="J109" s="175"/>
      <c r="K109" s="182"/>
    </row>
    <row r="110" spans="1:11" ht="12.75">
      <c r="A110" s="463"/>
      <c r="B110" s="463"/>
      <c r="C110" s="524"/>
      <c r="D110" s="467"/>
      <c r="E110" s="463"/>
      <c r="F110" s="590"/>
      <c r="G110" s="590"/>
      <c r="H110" s="171">
        <v>42998</v>
      </c>
      <c r="I110" s="272">
        <v>6825.5</v>
      </c>
      <c r="J110" s="175"/>
      <c r="K110" s="182"/>
    </row>
    <row r="111" spans="1:11" ht="12.75">
      <c r="A111" s="434">
        <v>26</v>
      </c>
      <c r="B111" s="434" t="s">
        <v>119</v>
      </c>
      <c r="C111" s="421">
        <v>2606408</v>
      </c>
      <c r="D111" s="423" t="s">
        <v>941</v>
      </c>
      <c r="E111" s="434">
        <v>269</v>
      </c>
      <c r="F111" s="518">
        <v>4573</v>
      </c>
      <c r="G111" s="518">
        <v>13719</v>
      </c>
      <c r="H111" s="46">
        <v>42845</v>
      </c>
      <c r="I111" s="271">
        <v>2286.5</v>
      </c>
      <c r="J111" s="174">
        <v>42845</v>
      </c>
      <c r="K111" s="181">
        <v>2286.5</v>
      </c>
    </row>
    <row r="112" spans="1:11" ht="12.75">
      <c r="A112" s="434"/>
      <c r="B112" s="434"/>
      <c r="C112" s="421"/>
      <c r="D112" s="423"/>
      <c r="E112" s="434"/>
      <c r="F112" s="434"/>
      <c r="G112" s="434"/>
      <c r="H112" s="46">
        <v>42875</v>
      </c>
      <c r="I112" s="271">
        <v>2286.5</v>
      </c>
      <c r="J112" s="174">
        <v>42873</v>
      </c>
      <c r="K112" s="181">
        <v>2286.5</v>
      </c>
    </row>
    <row r="113" spans="1:11" ht="12.75">
      <c r="A113" s="434"/>
      <c r="B113" s="434"/>
      <c r="C113" s="421"/>
      <c r="D113" s="423"/>
      <c r="E113" s="434"/>
      <c r="F113" s="434"/>
      <c r="G113" s="434"/>
      <c r="H113" s="46">
        <v>42906</v>
      </c>
      <c r="I113" s="271">
        <v>2286.5</v>
      </c>
      <c r="J113" s="174">
        <v>42906</v>
      </c>
      <c r="K113" s="181">
        <v>2286.5</v>
      </c>
    </row>
    <row r="114" spans="1:11" ht="12.75">
      <c r="A114" s="434"/>
      <c r="B114" s="434"/>
      <c r="C114" s="421"/>
      <c r="D114" s="423"/>
      <c r="E114" s="434"/>
      <c r="F114" s="434"/>
      <c r="G114" s="434"/>
      <c r="H114" s="46">
        <v>42936</v>
      </c>
      <c r="I114" s="271">
        <v>2286.5</v>
      </c>
      <c r="J114" s="174">
        <v>42929</v>
      </c>
      <c r="K114" s="181">
        <v>2286.5</v>
      </c>
    </row>
    <row r="115" spans="1:11" ht="12.75">
      <c r="A115" s="434"/>
      <c r="B115" s="434"/>
      <c r="C115" s="421"/>
      <c r="D115" s="423"/>
      <c r="E115" s="434"/>
      <c r="F115" s="434"/>
      <c r="G115" s="434"/>
      <c r="H115" s="46">
        <v>42967</v>
      </c>
      <c r="I115" s="271">
        <v>2286.5</v>
      </c>
      <c r="J115" s="174"/>
      <c r="K115" s="181"/>
    </row>
    <row r="116" spans="1:11" ht="12.75">
      <c r="A116" s="434"/>
      <c r="B116" s="434"/>
      <c r="C116" s="421"/>
      <c r="D116" s="423"/>
      <c r="E116" s="434"/>
      <c r="F116" s="434"/>
      <c r="G116" s="434"/>
      <c r="H116" s="46">
        <v>42998</v>
      </c>
      <c r="I116" s="271">
        <v>2286.5</v>
      </c>
      <c r="J116" s="174"/>
      <c r="K116" s="181"/>
    </row>
    <row r="117" spans="1:11" ht="12.75">
      <c r="A117" s="463">
        <v>26</v>
      </c>
      <c r="B117" s="463" t="s">
        <v>119</v>
      </c>
      <c r="C117" s="524">
        <v>2606705</v>
      </c>
      <c r="D117" s="467" t="s">
        <v>942</v>
      </c>
      <c r="E117" s="463">
        <v>340</v>
      </c>
      <c r="F117" s="543">
        <v>5780</v>
      </c>
      <c r="G117" s="543">
        <v>17340</v>
      </c>
      <c r="H117" s="171">
        <v>42845</v>
      </c>
      <c r="I117" s="272">
        <v>2890</v>
      </c>
      <c r="J117" s="175"/>
      <c r="K117" s="182"/>
    </row>
    <row r="118" spans="1:11" ht="12.75">
      <c r="A118" s="463"/>
      <c r="B118" s="463"/>
      <c r="C118" s="524"/>
      <c r="D118" s="467"/>
      <c r="E118" s="463"/>
      <c r="F118" s="590"/>
      <c r="G118" s="590"/>
      <c r="H118" s="171">
        <v>42875</v>
      </c>
      <c r="I118" s="272">
        <v>2890</v>
      </c>
      <c r="J118" s="175"/>
      <c r="K118" s="182"/>
    </row>
    <row r="119" spans="1:11" ht="12.75">
      <c r="A119" s="463"/>
      <c r="B119" s="463"/>
      <c r="C119" s="524"/>
      <c r="D119" s="467"/>
      <c r="E119" s="463"/>
      <c r="F119" s="590"/>
      <c r="G119" s="590"/>
      <c r="H119" s="171">
        <v>42906</v>
      </c>
      <c r="I119" s="272">
        <v>2890</v>
      </c>
      <c r="J119" s="175"/>
      <c r="K119" s="182"/>
    </row>
    <row r="120" spans="1:11" ht="12.75">
      <c r="A120" s="463"/>
      <c r="B120" s="463"/>
      <c r="C120" s="524"/>
      <c r="D120" s="467"/>
      <c r="E120" s="463"/>
      <c r="F120" s="590"/>
      <c r="G120" s="590"/>
      <c r="H120" s="171">
        <v>42936</v>
      </c>
      <c r="I120" s="272">
        <v>2890</v>
      </c>
      <c r="J120" s="175"/>
      <c r="K120" s="182"/>
    </row>
    <row r="121" spans="1:11" ht="12.75">
      <c r="A121" s="463"/>
      <c r="B121" s="463"/>
      <c r="C121" s="524"/>
      <c r="D121" s="467"/>
      <c r="E121" s="463"/>
      <c r="F121" s="590"/>
      <c r="G121" s="590"/>
      <c r="H121" s="171">
        <v>42967</v>
      </c>
      <c r="I121" s="272">
        <v>2890</v>
      </c>
      <c r="J121" s="175"/>
      <c r="K121" s="182"/>
    </row>
    <row r="122" spans="1:11" ht="12.75">
      <c r="A122" s="463"/>
      <c r="B122" s="463"/>
      <c r="C122" s="524"/>
      <c r="D122" s="467"/>
      <c r="E122" s="463"/>
      <c r="F122" s="590"/>
      <c r="G122" s="590"/>
      <c r="H122" s="171">
        <v>42998</v>
      </c>
      <c r="I122" s="272">
        <v>2890</v>
      </c>
      <c r="J122" s="175"/>
      <c r="K122" s="182"/>
    </row>
    <row r="123" spans="1:11" ht="12.75">
      <c r="A123" s="434">
        <v>26</v>
      </c>
      <c r="B123" s="434" t="s">
        <v>119</v>
      </c>
      <c r="C123" s="421">
        <v>2607505</v>
      </c>
      <c r="D123" s="423" t="s">
        <v>943</v>
      </c>
      <c r="E123" s="434">
        <v>681</v>
      </c>
      <c r="F123" s="518">
        <v>11577</v>
      </c>
      <c r="G123" s="518">
        <v>34731</v>
      </c>
      <c r="H123" s="46">
        <v>42845</v>
      </c>
      <c r="I123" s="271">
        <v>5788.5</v>
      </c>
      <c r="J123" s="174">
        <v>42836</v>
      </c>
      <c r="K123" s="181">
        <v>5788.5</v>
      </c>
    </row>
    <row r="124" spans="1:11" ht="12.75">
      <c r="A124" s="434"/>
      <c r="B124" s="434"/>
      <c r="C124" s="421"/>
      <c r="D124" s="423"/>
      <c r="E124" s="434"/>
      <c r="F124" s="434"/>
      <c r="G124" s="434"/>
      <c r="H124" s="46">
        <v>42875</v>
      </c>
      <c r="I124" s="271">
        <v>5788.5</v>
      </c>
      <c r="J124" s="174">
        <v>42899</v>
      </c>
      <c r="K124" s="181">
        <v>5788.5</v>
      </c>
    </row>
    <row r="125" spans="1:11" ht="12.75">
      <c r="A125" s="434"/>
      <c r="B125" s="434"/>
      <c r="C125" s="421"/>
      <c r="D125" s="423"/>
      <c r="E125" s="434"/>
      <c r="F125" s="434"/>
      <c r="G125" s="434"/>
      <c r="H125" s="46">
        <v>42906</v>
      </c>
      <c r="I125" s="271">
        <v>5788.5</v>
      </c>
      <c r="J125" s="174">
        <v>42930</v>
      </c>
      <c r="K125" s="181">
        <v>5788.5</v>
      </c>
    </row>
    <row r="126" spans="1:11" ht="12.75">
      <c r="A126" s="434"/>
      <c r="B126" s="434"/>
      <c r="C126" s="421"/>
      <c r="D126" s="423"/>
      <c r="E126" s="434"/>
      <c r="F126" s="434"/>
      <c r="G126" s="434"/>
      <c r="H126" s="46">
        <v>42936</v>
      </c>
      <c r="I126" s="271">
        <v>5788.5</v>
      </c>
      <c r="J126" s="174"/>
      <c r="K126" s="181"/>
    </row>
    <row r="127" spans="1:11" ht="12.75">
      <c r="A127" s="434"/>
      <c r="B127" s="434"/>
      <c r="C127" s="421"/>
      <c r="D127" s="423"/>
      <c r="E127" s="434"/>
      <c r="F127" s="434"/>
      <c r="G127" s="434"/>
      <c r="H127" s="46">
        <v>42967</v>
      </c>
      <c r="I127" s="271">
        <v>5788.5</v>
      </c>
      <c r="J127" s="174"/>
      <c r="K127" s="181"/>
    </row>
    <row r="128" spans="1:11" ht="12.75">
      <c r="A128" s="434"/>
      <c r="B128" s="434"/>
      <c r="C128" s="421"/>
      <c r="D128" s="423"/>
      <c r="E128" s="434"/>
      <c r="F128" s="434"/>
      <c r="G128" s="434"/>
      <c r="H128" s="46">
        <v>42998</v>
      </c>
      <c r="I128" s="271">
        <v>5788.5</v>
      </c>
      <c r="J128" s="174"/>
      <c r="K128" s="181"/>
    </row>
    <row r="129" spans="1:11" ht="12.75">
      <c r="A129" s="463">
        <v>26</v>
      </c>
      <c r="B129" s="463" t="s">
        <v>119</v>
      </c>
      <c r="C129" s="524">
        <v>2608008</v>
      </c>
      <c r="D129" s="467" t="s">
        <v>944</v>
      </c>
      <c r="E129" s="463">
        <v>139</v>
      </c>
      <c r="F129" s="543">
        <v>2363</v>
      </c>
      <c r="G129" s="543">
        <v>7089</v>
      </c>
      <c r="H129" s="171">
        <v>42845</v>
      </c>
      <c r="I129" s="272">
        <v>1181.5</v>
      </c>
      <c r="J129" s="175">
        <v>42926</v>
      </c>
      <c r="K129" s="182">
        <v>1181.5</v>
      </c>
    </row>
    <row r="130" spans="1:11" ht="12.75">
      <c r="A130" s="463"/>
      <c r="B130" s="463"/>
      <c r="C130" s="524"/>
      <c r="D130" s="467"/>
      <c r="E130" s="463"/>
      <c r="F130" s="590"/>
      <c r="G130" s="590"/>
      <c r="H130" s="171">
        <v>42875</v>
      </c>
      <c r="I130" s="272">
        <v>1181.5</v>
      </c>
      <c r="J130" s="175">
        <v>42926</v>
      </c>
      <c r="K130" s="182">
        <v>1181.5</v>
      </c>
    </row>
    <row r="131" spans="1:11" ht="12.75">
      <c r="A131" s="463"/>
      <c r="B131" s="463"/>
      <c r="C131" s="524"/>
      <c r="D131" s="467"/>
      <c r="E131" s="463"/>
      <c r="F131" s="590"/>
      <c r="G131" s="590"/>
      <c r="H131" s="171">
        <v>42906</v>
      </c>
      <c r="I131" s="272">
        <v>1181.5</v>
      </c>
      <c r="J131" s="175">
        <v>42926</v>
      </c>
      <c r="K131" s="182">
        <v>1181.5</v>
      </c>
    </row>
    <row r="132" spans="1:11" ht="12.75">
      <c r="A132" s="463"/>
      <c r="B132" s="463"/>
      <c r="C132" s="524"/>
      <c r="D132" s="467"/>
      <c r="E132" s="463"/>
      <c r="F132" s="590"/>
      <c r="G132" s="590"/>
      <c r="H132" s="171">
        <v>42936</v>
      </c>
      <c r="I132" s="272">
        <v>1181.5</v>
      </c>
      <c r="J132" s="175">
        <v>42926</v>
      </c>
      <c r="K132" s="182">
        <v>1181.5</v>
      </c>
    </row>
    <row r="133" spans="1:11" ht="12.75">
      <c r="A133" s="463"/>
      <c r="B133" s="463"/>
      <c r="C133" s="524"/>
      <c r="D133" s="467"/>
      <c r="E133" s="463"/>
      <c r="F133" s="590"/>
      <c r="G133" s="590"/>
      <c r="H133" s="171">
        <v>42967</v>
      </c>
      <c r="I133" s="272">
        <v>1181.5</v>
      </c>
      <c r="J133" s="175">
        <v>42965</v>
      </c>
      <c r="K133" s="182">
        <v>1181.5</v>
      </c>
    </row>
    <row r="134" spans="1:11" ht="12.75">
      <c r="A134" s="463"/>
      <c r="B134" s="463"/>
      <c r="C134" s="524"/>
      <c r="D134" s="467"/>
      <c r="E134" s="463"/>
      <c r="F134" s="590"/>
      <c r="G134" s="590"/>
      <c r="H134" s="171">
        <v>42998</v>
      </c>
      <c r="I134" s="272">
        <v>1181.5</v>
      </c>
      <c r="J134" s="175"/>
      <c r="K134" s="182"/>
    </row>
    <row r="135" spans="1:11" ht="12.75">
      <c r="A135" s="434">
        <v>26</v>
      </c>
      <c r="B135" s="434" t="s">
        <v>119</v>
      </c>
      <c r="C135" s="421">
        <v>2608255</v>
      </c>
      <c r="D135" s="423" t="s">
        <v>945</v>
      </c>
      <c r="E135" s="434">
        <v>269</v>
      </c>
      <c r="F135" s="518">
        <v>4573</v>
      </c>
      <c r="G135" s="518">
        <v>13719</v>
      </c>
      <c r="H135" s="46">
        <v>42845</v>
      </c>
      <c r="I135" s="271">
        <v>2286.5</v>
      </c>
      <c r="J135" s="174">
        <v>42845</v>
      </c>
      <c r="K135" s="181">
        <v>2286.5</v>
      </c>
    </row>
    <row r="136" spans="1:11" ht="12.75">
      <c r="A136" s="434"/>
      <c r="B136" s="434"/>
      <c r="C136" s="421"/>
      <c r="D136" s="423"/>
      <c r="E136" s="434"/>
      <c r="F136" s="434"/>
      <c r="G136" s="434"/>
      <c r="H136" s="46">
        <v>42875</v>
      </c>
      <c r="I136" s="271">
        <v>2286.5</v>
      </c>
      <c r="J136" s="174">
        <v>42877</v>
      </c>
      <c r="K136" s="181">
        <v>2286.5</v>
      </c>
    </row>
    <row r="137" spans="1:11" ht="12.75">
      <c r="A137" s="434"/>
      <c r="B137" s="434"/>
      <c r="C137" s="421"/>
      <c r="D137" s="423"/>
      <c r="E137" s="434"/>
      <c r="F137" s="434"/>
      <c r="G137" s="434"/>
      <c r="H137" s="46">
        <v>42906</v>
      </c>
      <c r="I137" s="271">
        <v>2286.5</v>
      </c>
      <c r="J137" s="174">
        <v>42906</v>
      </c>
      <c r="K137" s="181">
        <v>2286.5</v>
      </c>
    </row>
    <row r="138" spans="1:11" ht="12.75">
      <c r="A138" s="434"/>
      <c r="B138" s="434"/>
      <c r="C138" s="421"/>
      <c r="D138" s="423"/>
      <c r="E138" s="434"/>
      <c r="F138" s="434"/>
      <c r="G138" s="434"/>
      <c r="H138" s="46">
        <v>42936</v>
      </c>
      <c r="I138" s="271">
        <v>2286.5</v>
      </c>
      <c r="J138" s="174">
        <v>42936</v>
      </c>
      <c r="K138" s="181">
        <v>2286.5</v>
      </c>
    </row>
    <row r="139" spans="1:11" ht="12.75">
      <c r="A139" s="434"/>
      <c r="B139" s="434"/>
      <c r="C139" s="421"/>
      <c r="D139" s="423"/>
      <c r="E139" s="434"/>
      <c r="F139" s="434"/>
      <c r="G139" s="434"/>
      <c r="H139" s="46">
        <v>42967</v>
      </c>
      <c r="I139" s="271">
        <v>2286.5</v>
      </c>
      <c r="J139" s="174">
        <v>42968</v>
      </c>
      <c r="K139" s="181">
        <v>2286.5</v>
      </c>
    </row>
    <row r="140" spans="1:11" ht="12.75">
      <c r="A140" s="434"/>
      <c r="B140" s="434"/>
      <c r="C140" s="421"/>
      <c r="D140" s="423"/>
      <c r="E140" s="434"/>
      <c r="F140" s="434"/>
      <c r="G140" s="434"/>
      <c r="H140" s="46">
        <v>42998</v>
      </c>
      <c r="I140" s="271">
        <v>2286.5</v>
      </c>
      <c r="J140" s="174"/>
      <c r="K140" s="181"/>
    </row>
    <row r="141" spans="1:11" ht="12.75">
      <c r="A141" s="463">
        <v>26</v>
      </c>
      <c r="B141" s="463" t="s">
        <v>119</v>
      </c>
      <c r="C141" s="524">
        <v>2608305</v>
      </c>
      <c r="D141" s="467" t="s">
        <v>946</v>
      </c>
      <c r="E141" s="463">
        <v>645</v>
      </c>
      <c r="F141" s="543">
        <v>10965</v>
      </c>
      <c r="G141" s="543">
        <v>32895</v>
      </c>
      <c r="H141" s="171">
        <v>42845</v>
      </c>
      <c r="I141" s="272">
        <v>5482.5</v>
      </c>
      <c r="J141" s="175">
        <v>42845</v>
      </c>
      <c r="K141" s="182">
        <v>5482.5</v>
      </c>
    </row>
    <row r="142" spans="1:11" ht="12.75">
      <c r="A142" s="463"/>
      <c r="B142" s="463"/>
      <c r="C142" s="524"/>
      <c r="D142" s="467"/>
      <c r="E142" s="463"/>
      <c r="F142" s="590"/>
      <c r="G142" s="590"/>
      <c r="H142" s="171">
        <v>42875</v>
      </c>
      <c r="I142" s="272">
        <v>5482.5</v>
      </c>
      <c r="J142" s="175">
        <v>42871</v>
      </c>
      <c r="K142" s="182">
        <v>5482.5</v>
      </c>
    </row>
    <row r="143" spans="1:11" ht="12.75">
      <c r="A143" s="463"/>
      <c r="B143" s="463"/>
      <c r="C143" s="524"/>
      <c r="D143" s="467"/>
      <c r="E143" s="463"/>
      <c r="F143" s="590"/>
      <c r="G143" s="590"/>
      <c r="H143" s="171">
        <v>42906</v>
      </c>
      <c r="I143" s="272">
        <v>5482.5</v>
      </c>
      <c r="J143" s="175">
        <v>42916</v>
      </c>
      <c r="K143" s="182">
        <v>5482.5</v>
      </c>
    </row>
    <row r="144" spans="1:11" ht="12.75">
      <c r="A144" s="463"/>
      <c r="B144" s="463"/>
      <c r="C144" s="524"/>
      <c r="D144" s="467"/>
      <c r="E144" s="463"/>
      <c r="F144" s="590"/>
      <c r="G144" s="590"/>
      <c r="H144" s="171">
        <v>42936</v>
      </c>
      <c r="I144" s="272">
        <v>5482.5</v>
      </c>
      <c r="J144" s="175">
        <v>42936</v>
      </c>
      <c r="K144" s="182">
        <v>5482.5</v>
      </c>
    </row>
    <row r="145" spans="1:11" ht="12.75">
      <c r="A145" s="463"/>
      <c r="B145" s="463"/>
      <c r="C145" s="524"/>
      <c r="D145" s="467"/>
      <c r="E145" s="463"/>
      <c r="F145" s="590"/>
      <c r="G145" s="590"/>
      <c r="H145" s="171">
        <v>42967</v>
      </c>
      <c r="I145" s="272">
        <v>5482.5</v>
      </c>
      <c r="J145" s="175">
        <v>42965</v>
      </c>
      <c r="K145" s="182">
        <v>5482.5</v>
      </c>
    </row>
    <row r="146" spans="1:11" ht="12.75">
      <c r="A146" s="463"/>
      <c r="B146" s="463"/>
      <c r="C146" s="524"/>
      <c r="D146" s="467"/>
      <c r="E146" s="463"/>
      <c r="F146" s="590"/>
      <c r="G146" s="590"/>
      <c r="H146" s="171">
        <v>42998</v>
      </c>
      <c r="I146" s="272">
        <v>5482.5</v>
      </c>
      <c r="J146" s="175"/>
      <c r="K146" s="182"/>
    </row>
    <row r="147" spans="1:11" ht="12.75">
      <c r="A147" s="434">
        <v>26</v>
      </c>
      <c r="B147" s="434" t="s">
        <v>119</v>
      </c>
      <c r="C147" s="421">
        <v>2608404</v>
      </c>
      <c r="D147" s="423" t="s">
        <v>349</v>
      </c>
      <c r="E147" s="434">
        <v>518</v>
      </c>
      <c r="F147" s="518">
        <v>8806</v>
      </c>
      <c r="G147" s="518">
        <v>26418</v>
      </c>
      <c r="H147" s="46">
        <v>42845</v>
      </c>
      <c r="I147" s="271">
        <v>4403</v>
      </c>
      <c r="J147" s="174">
        <v>42844</v>
      </c>
      <c r="K147" s="181">
        <v>4403</v>
      </c>
    </row>
    <row r="148" spans="1:11" ht="12.75">
      <c r="A148" s="434"/>
      <c r="B148" s="434"/>
      <c r="C148" s="421"/>
      <c r="D148" s="423"/>
      <c r="E148" s="434"/>
      <c r="F148" s="434"/>
      <c r="G148" s="434"/>
      <c r="H148" s="46">
        <v>42875</v>
      </c>
      <c r="I148" s="271">
        <v>4403</v>
      </c>
      <c r="J148" s="174">
        <v>42874</v>
      </c>
      <c r="K148" s="181">
        <v>4403</v>
      </c>
    </row>
    <row r="149" spans="1:11" ht="12.75">
      <c r="A149" s="434"/>
      <c r="B149" s="434"/>
      <c r="C149" s="421"/>
      <c r="D149" s="423"/>
      <c r="E149" s="434"/>
      <c r="F149" s="434"/>
      <c r="G149" s="434"/>
      <c r="H149" s="46">
        <v>42906</v>
      </c>
      <c r="I149" s="271">
        <v>4403</v>
      </c>
      <c r="J149" s="174">
        <v>42906</v>
      </c>
      <c r="K149" s="181">
        <v>4403</v>
      </c>
    </row>
    <row r="150" spans="1:11" ht="12.75">
      <c r="A150" s="434"/>
      <c r="B150" s="434"/>
      <c r="C150" s="421"/>
      <c r="D150" s="423"/>
      <c r="E150" s="434"/>
      <c r="F150" s="434"/>
      <c r="G150" s="434"/>
      <c r="H150" s="46">
        <v>42936</v>
      </c>
      <c r="I150" s="271">
        <v>4403</v>
      </c>
      <c r="J150" s="174">
        <v>42935</v>
      </c>
      <c r="K150" s="181">
        <v>4403</v>
      </c>
    </row>
    <row r="151" spans="1:11" ht="12.75">
      <c r="A151" s="434"/>
      <c r="B151" s="434"/>
      <c r="C151" s="421"/>
      <c r="D151" s="423"/>
      <c r="E151" s="434"/>
      <c r="F151" s="434"/>
      <c r="G151" s="434"/>
      <c r="H151" s="46">
        <v>42967</v>
      </c>
      <c r="I151" s="271">
        <v>4403</v>
      </c>
      <c r="J151" s="174">
        <v>42965</v>
      </c>
      <c r="K151" s="181">
        <v>4403</v>
      </c>
    </row>
    <row r="152" spans="1:11" ht="12.75">
      <c r="A152" s="434"/>
      <c r="B152" s="434"/>
      <c r="C152" s="421"/>
      <c r="D152" s="423"/>
      <c r="E152" s="434"/>
      <c r="F152" s="434"/>
      <c r="G152" s="434"/>
      <c r="H152" s="46">
        <v>42998</v>
      </c>
      <c r="I152" s="271">
        <v>4403</v>
      </c>
      <c r="J152" s="174"/>
      <c r="K152" s="181"/>
    </row>
    <row r="153" spans="1:11" ht="12.75">
      <c r="A153" s="463">
        <v>26</v>
      </c>
      <c r="B153" s="463" t="s">
        <v>119</v>
      </c>
      <c r="C153" s="524">
        <v>2608602</v>
      </c>
      <c r="D153" s="467" t="s">
        <v>947</v>
      </c>
      <c r="E153" s="463">
        <v>79</v>
      </c>
      <c r="F153" s="543">
        <v>1343</v>
      </c>
      <c r="G153" s="543">
        <v>4029</v>
      </c>
      <c r="H153" s="171">
        <v>42845</v>
      </c>
      <c r="I153" s="272">
        <v>805.8</v>
      </c>
      <c r="J153" s="175"/>
      <c r="K153" s="182"/>
    </row>
    <row r="154" spans="1:11" ht="12.75">
      <c r="A154" s="463"/>
      <c r="B154" s="463"/>
      <c r="C154" s="524"/>
      <c r="D154" s="467"/>
      <c r="E154" s="463"/>
      <c r="F154" s="590"/>
      <c r="G154" s="590"/>
      <c r="H154" s="171">
        <v>42875</v>
      </c>
      <c r="I154" s="272">
        <v>805.8</v>
      </c>
      <c r="J154" s="175"/>
      <c r="K154" s="182"/>
    </row>
    <row r="155" spans="1:11" ht="12.75">
      <c r="A155" s="463"/>
      <c r="B155" s="463"/>
      <c r="C155" s="524"/>
      <c r="D155" s="467"/>
      <c r="E155" s="463"/>
      <c r="F155" s="590"/>
      <c r="G155" s="590"/>
      <c r="H155" s="171">
        <v>42906</v>
      </c>
      <c r="I155" s="272">
        <v>805.8</v>
      </c>
      <c r="J155" s="175"/>
      <c r="K155" s="182"/>
    </row>
    <row r="156" spans="1:11" ht="12.75">
      <c r="A156" s="463"/>
      <c r="B156" s="463"/>
      <c r="C156" s="524"/>
      <c r="D156" s="467"/>
      <c r="E156" s="463"/>
      <c r="F156" s="590"/>
      <c r="G156" s="590"/>
      <c r="H156" s="171">
        <v>42936</v>
      </c>
      <c r="I156" s="272">
        <v>805.8</v>
      </c>
      <c r="J156" s="175"/>
      <c r="K156" s="182"/>
    </row>
    <row r="157" spans="1:11" ht="12.75">
      <c r="A157" s="463"/>
      <c r="B157" s="463"/>
      <c r="C157" s="524"/>
      <c r="D157" s="467"/>
      <c r="E157" s="463"/>
      <c r="F157" s="590"/>
      <c r="G157" s="590"/>
      <c r="H157" s="171">
        <v>42967</v>
      </c>
      <c r="I157" s="272">
        <v>805.8</v>
      </c>
      <c r="J157" s="175"/>
      <c r="K157" s="182"/>
    </row>
    <row r="158" spans="1:11" ht="12.75">
      <c r="A158" s="434">
        <v>26</v>
      </c>
      <c r="B158" s="434" t="s">
        <v>119</v>
      </c>
      <c r="C158" s="421">
        <v>2608701</v>
      </c>
      <c r="D158" s="423" t="s">
        <v>948</v>
      </c>
      <c r="E158" s="434">
        <v>127</v>
      </c>
      <c r="F158" s="518">
        <v>2159</v>
      </c>
      <c r="G158" s="518">
        <v>6477</v>
      </c>
      <c r="H158" s="46">
        <v>42845</v>
      </c>
      <c r="I158" s="271">
        <v>1295.4</v>
      </c>
      <c r="J158" s="174">
        <v>42837</v>
      </c>
      <c r="K158" s="181">
        <v>1295.4</v>
      </c>
    </row>
    <row r="159" spans="1:11" ht="12.75">
      <c r="A159" s="434"/>
      <c r="B159" s="434"/>
      <c r="C159" s="421"/>
      <c r="D159" s="423"/>
      <c r="E159" s="434"/>
      <c r="F159" s="434"/>
      <c r="G159" s="434"/>
      <c r="H159" s="46">
        <v>42875</v>
      </c>
      <c r="I159" s="271">
        <v>1295.4</v>
      </c>
      <c r="J159" s="174">
        <v>42871</v>
      </c>
      <c r="K159" s="181">
        <v>1295.4</v>
      </c>
    </row>
    <row r="160" spans="1:11" ht="12.75">
      <c r="A160" s="434"/>
      <c r="B160" s="434"/>
      <c r="C160" s="421"/>
      <c r="D160" s="423"/>
      <c r="E160" s="434"/>
      <c r="F160" s="434"/>
      <c r="G160" s="434"/>
      <c r="H160" s="46">
        <v>42906</v>
      </c>
      <c r="I160" s="271">
        <v>1295.4</v>
      </c>
      <c r="J160" s="174">
        <v>42906</v>
      </c>
      <c r="K160" s="181">
        <v>1295.4</v>
      </c>
    </row>
    <row r="161" spans="1:11" ht="12.75">
      <c r="A161" s="434"/>
      <c r="B161" s="434"/>
      <c r="C161" s="421"/>
      <c r="D161" s="423"/>
      <c r="E161" s="434"/>
      <c r="F161" s="434"/>
      <c r="G161" s="434"/>
      <c r="H161" s="46">
        <v>42936</v>
      </c>
      <c r="I161" s="271">
        <v>1295.4</v>
      </c>
      <c r="J161" s="174">
        <v>42940</v>
      </c>
      <c r="K161" s="181">
        <v>1295.4</v>
      </c>
    </row>
    <row r="162" spans="1:11" ht="12.75">
      <c r="A162" s="434"/>
      <c r="B162" s="434"/>
      <c r="C162" s="421"/>
      <c r="D162" s="423"/>
      <c r="E162" s="434"/>
      <c r="F162" s="434"/>
      <c r="G162" s="434"/>
      <c r="H162" s="46">
        <v>42967</v>
      </c>
      <c r="I162" s="271">
        <v>1295.4</v>
      </c>
      <c r="J162" s="174">
        <v>42965</v>
      </c>
      <c r="K162" s="181">
        <v>1295.4</v>
      </c>
    </row>
    <row r="163" spans="1:11" ht="12.75">
      <c r="A163" s="463">
        <v>26</v>
      </c>
      <c r="B163" s="463" t="s">
        <v>119</v>
      </c>
      <c r="C163" s="524">
        <v>2608800</v>
      </c>
      <c r="D163" s="467" t="s">
        <v>949</v>
      </c>
      <c r="E163" s="463">
        <v>443</v>
      </c>
      <c r="F163" s="543">
        <v>7531</v>
      </c>
      <c r="G163" s="543">
        <v>22593</v>
      </c>
      <c r="H163" s="171">
        <v>42845</v>
      </c>
      <c r="I163" s="272">
        <v>3765.5</v>
      </c>
      <c r="J163" s="175">
        <v>42842</v>
      </c>
      <c r="K163" s="182">
        <v>3765.5</v>
      </c>
    </row>
    <row r="164" spans="1:11" ht="12.75">
      <c r="A164" s="463"/>
      <c r="B164" s="463"/>
      <c r="C164" s="524"/>
      <c r="D164" s="467"/>
      <c r="E164" s="463"/>
      <c r="F164" s="590"/>
      <c r="G164" s="590"/>
      <c r="H164" s="171">
        <v>42875</v>
      </c>
      <c r="I164" s="272">
        <v>3765.5</v>
      </c>
      <c r="J164" s="175">
        <v>42871</v>
      </c>
      <c r="K164" s="182">
        <v>3765.5</v>
      </c>
    </row>
    <row r="165" spans="1:11" ht="12.75">
      <c r="A165" s="463"/>
      <c r="B165" s="463"/>
      <c r="C165" s="524"/>
      <c r="D165" s="467"/>
      <c r="E165" s="463"/>
      <c r="F165" s="590"/>
      <c r="G165" s="590"/>
      <c r="H165" s="171">
        <v>42906</v>
      </c>
      <c r="I165" s="272">
        <v>3765.5</v>
      </c>
      <c r="J165" s="175">
        <v>42902</v>
      </c>
      <c r="K165" s="182">
        <v>3765.5</v>
      </c>
    </row>
    <row r="166" spans="1:11" ht="12.75">
      <c r="A166" s="463"/>
      <c r="B166" s="463"/>
      <c r="C166" s="524"/>
      <c r="D166" s="467"/>
      <c r="E166" s="463"/>
      <c r="F166" s="590"/>
      <c r="G166" s="590"/>
      <c r="H166" s="171">
        <v>42936</v>
      </c>
      <c r="I166" s="272">
        <v>3765.5</v>
      </c>
      <c r="J166" s="175">
        <v>42933</v>
      </c>
      <c r="K166" s="182">
        <v>3765.5</v>
      </c>
    </row>
    <row r="167" spans="1:11" ht="12.75">
      <c r="A167" s="463"/>
      <c r="B167" s="463"/>
      <c r="C167" s="524"/>
      <c r="D167" s="467"/>
      <c r="E167" s="463"/>
      <c r="F167" s="590"/>
      <c r="G167" s="590"/>
      <c r="H167" s="171">
        <v>42967</v>
      </c>
      <c r="I167" s="272">
        <v>3765.5</v>
      </c>
      <c r="J167" s="175">
        <v>42958</v>
      </c>
      <c r="K167" s="182">
        <v>3765.5</v>
      </c>
    </row>
    <row r="168" spans="1:11" ht="12.75">
      <c r="A168" s="463"/>
      <c r="B168" s="463"/>
      <c r="C168" s="524"/>
      <c r="D168" s="467"/>
      <c r="E168" s="463"/>
      <c r="F168" s="590"/>
      <c r="G168" s="590"/>
      <c r="H168" s="171">
        <v>42998</v>
      </c>
      <c r="I168" s="272">
        <v>3765.5</v>
      </c>
      <c r="J168" s="175"/>
      <c r="K168" s="182"/>
    </row>
    <row r="169" spans="1:11" ht="12.75">
      <c r="A169" s="434">
        <v>26</v>
      </c>
      <c r="B169" s="434" t="s">
        <v>119</v>
      </c>
      <c r="C169" s="421">
        <v>2609709</v>
      </c>
      <c r="D169" s="423" t="s">
        <v>950</v>
      </c>
      <c r="E169" s="434">
        <v>908</v>
      </c>
      <c r="F169" s="518">
        <v>15436</v>
      </c>
      <c r="G169" s="518">
        <v>46308</v>
      </c>
      <c r="H169" s="46">
        <v>42845</v>
      </c>
      <c r="I169" s="271">
        <v>7718</v>
      </c>
      <c r="J169" s="174">
        <v>42866</v>
      </c>
      <c r="K169" s="181">
        <v>7718</v>
      </c>
    </row>
    <row r="170" spans="1:11" ht="12.75">
      <c r="A170" s="434"/>
      <c r="B170" s="434"/>
      <c r="C170" s="421"/>
      <c r="D170" s="423"/>
      <c r="E170" s="434"/>
      <c r="F170" s="434"/>
      <c r="G170" s="434"/>
      <c r="H170" s="46">
        <v>42875</v>
      </c>
      <c r="I170" s="271">
        <v>7718</v>
      </c>
      <c r="J170" s="174">
        <v>42914</v>
      </c>
      <c r="K170" s="181">
        <v>7718</v>
      </c>
    </row>
    <row r="171" spans="1:11" ht="12.75">
      <c r="A171" s="434"/>
      <c r="B171" s="434"/>
      <c r="C171" s="421"/>
      <c r="D171" s="423"/>
      <c r="E171" s="434"/>
      <c r="F171" s="434"/>
      <c r="G171" s="434"/>
      <c r="H171" s="46">
        <v>42906</v>
      </c>
      <c r="I171" s="271">
        <v>7718</v>
      </c>
      <c r="J171" s="174">
        <v>42927</v>
      </c>
      <c r="K171" s="181">
        <v>7718</v>
      </c>
    </row>
    <row r="172" spans="1:11" ht="12.75">
      <c r="A172" s="434"/>
      <c r="B172" s="434"/>
      <c r="C172" s="421"/>
      <c r="D172" s="423"/>
      <c r="E172" s="434"/>
      <c r="F172" s="434"/>
      <c r="G172" s="434"/>
      <c r="H172" s="46">
        <v>42936</v>
      </c>
      <c r="I172" s="271">
        <v>7718</v>
      </c>
      <c r="J172" s="174">
        <v>42927</v>
      </c>
      <c r="K172" s="181">
        <v>7718</v>
      </c>
    </row>
    <row r="173" spans="1:11" ht="12.75">
      <c r="A173" s="434"/>
      <c r="B173" s="434"/>
      <c r="C173" s="421"/>
      <c r="D173" s="423"/>
      <c r="E173" s="434"/>
      <c r="F173" s="434"/>
      <c r="G173" s="434"/>
      <c r="H173" s="46">
        <v>42967</v>
      </c>
      <c r="I173" s="271">
        <v>7718</v>
      </c>
      <c r="J173" s="174">
        <v>42927</v>
      </c>
      <c r="K173" s="181">
        <v>7718</v>
      </c>
    </row>
    <row r="174" spans="1:11" ht="12.75">
      <c r="A174" s="434"/>
      <c r="B174" s="434"/>
      <c r="C174" s="421"/>
      <c r="D174" s="423"/>
      <c r="E174" s="434"/>
      <c r="F174" s="434"/>
      <c r="G174" s="434"/>
      <c r="H174" s="46">
        <v>42998</v>
      </c>
      <c r="I174" s="271">
        <v>7718</v>
      </c>
      <c r="J174" s="174">
        <v>42927</v>
      </c>
      <c r="K174" s="181">
        <v>7718</v>
      </c>
    </row>
    <row r="175" spans="1:11" ht="12.75">
      <c r="A175" s="463">
        <v>26</v>
      </c>
      <c r="B175" s="463" t="s">
        <v>119</v>
      </c>
      <c r="C175" s="524">
        <v>2610301</v>
      </c>
      <c r="D175" s="467" t="s">
        <v>951</v>
      </c>
      <c r="E175" s="463">
        <v>742</v>
      </c>
      <c r="F175" s="543">
        <v>12614</v>
      </c>
      <c r="G175" s="543">
        <v>37842</v>
      </c>
      <c r="H175" s="171">
        <v>42845</v>
      </c>
      <c r="I175" s="272">
        <v>6307</v>
      </c>
      <c r="J175" s="175">
        <v>42851</v>
      </c>
      <c r="K175" s="182">
        <v>6307</v>
      </c>
    </row>
    <row r="176" spans="1:11" ht="12.75">
      <c r="A176" s="463"/>
      <c r="B176" s="463"/>
      <c r="C176" s="524"/>
      <c r="D176" s="467"/>
      <c r="E176" s="463"/>
      <c r="F176" s="590"/>
      <c r="G176" s="590"/>
      <c r="H176" s="171">
        <v>42875</v>
      </c>
      <c r="I176" s="272">
        <v>6307</v>
      </c>
      <c r="J176" s="175">
        <v>42874</v>
      </c>
      <c r="K176" s="182">
        <v>6307</v>
      </c>
    </row>
    <row r="177" spans="1:11" ht="12.75">
      <c r="A177" s="463"/>
      <c r="B177" s="463"/>
      <c r="C177" s="524"/>
      <c r="D177" s="467"/>
      <c r="E177" s="463"/>
      <c r="F177" s="590"/>
      <c r="G177" s="590"/>
      <c r="H177" s="171">
        <v>42906</v>
      </c>
      <c r="I177" s="272">
        <v>6307</v>
      </c>
      <c r="J177" s="175">
        <v>42906</v>
      </c>
      <c r="K177" s="182">
        <v>6307</v>
      </c>
    </row>
    <row r="178" spans="1:11" ht="12.75">
      <c r="A178" s="463"/>
      <c r="B178" s="463"/>
      <c r="C178" s="524"/>
      <c r="D178" s="467"/>
      <c r="E178" s="463"/>
      <c r="F178" s="590"/>
      <c r="G178" s="590"/>
      <c r="H178" s="171">
        <v>42936</v>
      </c>
      <c r="I178" s="272">
        <v>6307</v>
      </c>
      <c r="J178" s="175">
        <v>42929</v>
      </c>
      <c r="K178" s="182">
        <v>6307</v>
      </c>
    </row>
    <row r="179" spans="1:11" ht="12.75">
      <c r="A179" s="463"/>
      <c r="B179" s="463"/>
      <c r="C179" s="524"/>
      <c r="D179" s="467"/>
      <c r="E179" s="463"/>
      <c r="F179" s="590"/>
      <c r="G179" s="590"/>
      <c r="H179" s="171">
        <v>42967</v>
      </c>
      <c r="I179" s="272">
        <v>6307</v>
      </c>
      <c r="J179" s="175">
        <v>42963</v>
      </c>
      <c r="K179" s="182">
        <v>6307</v>
      </c>
    </row>
    <row r="180" spans="1:11" ht="12.75">
      <c r="A180" s="463"/>
      <c r="B180" s="463"/>
      <c r="C180" s="524"/>
      <c r="D180" s="467"/>
      <c r="E180" s="463"/>
      <c r="F180" s="590"/>
      <c r="G180" s="590"/>
      <c r="H180" s="171">
        <v>42998</v>
      </c>
      <c r="I180" s="272">
        <v>6307</v>
      </c>
      <c r="J180" s="175"/>
      <c r="K180" s="182"/>
    </row>
    <row r="181" spans="1:11" ht="12.75">
      <c r="A181" s="434">
        <v>26</v>
      </c>
      <c r="B181" s="434" t="s">
        <v>119</v>
      </c>
      <c r="C181" s="421">
        <v>2610806</v>
      </c>
      <c r="D181" s="423" t="s">
        <v>952</v>
      </c>
      <c r="E181" s="434">
        <v>1839</v>
      </c>
      <c r="F181" s="518">
        <v>31263</v>
      </c>
      <c r="G181" s="518">
        <v>93789</v>
      </c>
      <c r="H181" s="46">
        <v>42845</v>
      </c>
      <c r="I181" s="271">
        <v>15631.5</v>
      </c>
      <c r="J181" s="174">
        <v>42865</v>
      </c>
      <c r="K181" s="181">
        <v>15631.5</v>
      </c>
    </row>
    <row r="182" spans="1:11" ht="12.75">
      <c r="A182" s="434"/>
      <c r="B182" s="434"/>
      <c r="C182" s="421"/>
      <c r="D182" s="423"/>
      <c r="E182" s="434"/>
      <c r="F182" s="434"/>
      <c r="G182" s="434"/>
      <c r="H182" s="46">
        <v>42875</v>
      </c>
      <c r="I182" s="271">
        <v>15631.5</v>
      </c>
      <c r="J182" s="174">
        <v>42898</v>
      </c>
      <c r="K182" s="181">
        <v>15631.5</v>
      </c>
    </row>
    <row r="183" spans="1:11" ht="12.75">
      <c r="A183" s="434"/>
      <c r="B183" s="434"/>
      <c r="C183" s="421"/>
      <c r="D183" s="423"/>
      <c r="E183" s="434"/>
      <c r="F183" s="434"/>
      <c r="G183" s="434"/>
      <c r="H183" s="46">
        <v>42906</v>
      </c>
      <c r="I183" s="271">
        <v>15631.5</v>
      </c>
      <c r="J183" s="174">
        <v>42936</v>
      </c>
      <c r="K183" s="181">
        <v>15631.5</v>
      </c>
    </row>
    <row r="184" spans="1:11" ht="12.75">
      <c r="A184" s="434"/>
      <c r="B184" s="434"/>
      <c r="C184" s="421"/>
      <c r="D184" s="423"/>
      <c r="E184" s="434"/>
      <c r="F184" s="434"/>
      <c r="G184" s="434"/>
      <c r="H184" s="46">
        <v>42936</v>
      </c>
      <c r="I184" s="271">
        <v>15631.5</v>
      </c>
      <c r="J184" s="174"/>
      <c r="K184" s="181"/>
    </row>
    <row r="185" spans="1:11" ht="12.75">
      <c r="A185" s="434"/>
      <c r="B185" s="434"/>
      <c r="C185" s="421"/>
      <c r="D185" s="423"/>
      <c r="E185" s="434"/>
      <c r="F185" s="434"/>
      <c r="G185" s="434"/>
      <c r="H185" s="46">
        <v>42967</v>
      </c>
      <c r="I185" s="271">
        <v>15631.5</v>
      </c>
      <c r="J185" s="174"/>
      <c r="K185" s="181"/>
    </row>
    <row r="186" spans="1:11" ht="12.75">
      <c r="A186" s="434"/>
      <c r="B186" s="434"/>
      <c r="C186" s="421"/>
      <c r="D186" s="423"/>
      <c r="E186" s="434"/>
      <c r="F186" s="434"/>
      <c r="G186" s="434"/>
      <c r="H186" s="46">
        <v>42998</v>
      </c>
      <c r="I186" s="271">
        <v>15631.5</v>
      </c>
      <c r="J186" s="174"/>
      <c r="K186" s="181"/>
    </row>
    <row r="187" spans="1:11" ht="12.75">
      <c r="A187" s="463">
        <v>26</v>
      </c>
      <c r="B187" s="463" t="s">
        <v>119</v>
      </c>
      <c r="C187" s="524">
        <v>2610905</v>
      </c>
      <c r="D187" s="467" t="s">
        <v>953</v>
      </c>
      <c r="E187" s="463">
        <v>1679</v>
      </c>
      <c r="F187" s="543">
        <v>28543</v>
      </c>
      <c r="G187" s="543">
        <v>85629</v>
      </c>
      <c r="H187" s="171">
        <v>42845</v>
      </c>
      <c r="I187" s="272">
        <v>14271.5</v>
      </c>
      <c r="J187" s="175">
        <v>42844</v>
      </c>
      <c r="K187" s="182">
        <v>14271.5</v>
      </c>
    </row>
    <row r="188" spans="1:11" ht="12.75">
      <c r="A188" s="463"/>
      <c r="B188" s="463"/>
      <c r="C188" s="524"/>
      <c r="D188" s="467"/>
      <c r="E188" s="463"/>
      <c r="F188" s="590"/>
      <c r="G188" s="590"/>
      <c r="H188" s="171">
        <v>42875</v>
      </c>
      <c r="I188" s="272">
        <v>14271.5</v>
      </c>
      <c r="J188" s="175">
        <v>42872</v>
      </c>
      <c r="K188" s="182">
        <v>14271.5</v>
      </c>
    </row>
    <row r="189" spans="1:11" ht="12.75">
      <c r="A189" s="463"/>
      <c r="B189" s="463"/>
      <c r="C189" s="524"/>
      <c r="D189" s="467"/>
      <c r="E189" s="463"/>
      <c r="F189" s="590"/>
      <c r="G189" s="590"/>
      <c r="H189" s="171">
        <v>42906</v>
      </c>
      <c r="I189" s="272">
        <v>14271.5</v>
      </c>
      <c r="J189" s="175">
        <v>42905</v>
      </c>
      <c r="K189" s="182">
        <v>14271.5</v>
      </c>
    </row>
    <row r="190" spans="1:11" ht="12.75">
      <c r="A190" s="463"/>
      <c r="B190" s="463"/>
      <c r="C190" s="524"/>
      <c r="D190" s="467"/>
      <c r="E190" s="463"/>
      <c r="F190" s="590"/>
      <c r="G190" s="590"/>
      <c r="H190" s="171">
        <v>42936</v>
      </c>
      <c r="I190" s="272">
        <v>14271.5</v>
      </c>
      <c r="J190" s="175">
        <v>42935</v>
      </c>
      <c r="K190" s="182">
        <v>14271.5</v>
      </c>
    </row>
    <row r="191" spans="1:11" ht="12.75">
      <c r="A191" s="463"/>
      <c r="B191" s="463"/>
      <c r="C191" s="524"/>
      <c r="D191" s="467"/>
      <c r="E191" s="463"/>
      <c r="F191" s="590"/>
      <c r="G191" s="590"/>
      <c r="H191" s="171">
        <v>42967</v>
      </c>
      <c r="I191" s="272">
        <v>14271.5</v>
      </c>
      <c r="J191" s="175">
        <v>42957</v>
      </c>
      <c r="K191" s="182">
        <v>14271.5</v>
      </c>
    </row>
    <row r="192" spans="1:11" ht="12.75">
      <c r="A192" s="463"/>
      <c r="B192" s="463"/>
      <c r="C192" s="524"/>
      <c r="D192" s="467"/>
      <c r="E192" s="463"/>
      <c r="F192" s="590"/>
      <c r="G192" s="590"/>
      <c r="H192" s="171">
        <v>42998</v>
      </c>
      <c r="I192" s="272">
        <v>14271.5</v>
      </c>
      <c r="J192" s="175"/>
      <c r="K192" s="182"/>
    </row>
    <row r="193" spans="1:11" ht="12.75">
      <c r="A193" s="434">
        <v>26</v>
      </c>
      <c r="B193" s="434" t="s">
        <v>119</v>
      </c>
      <c r="C193" s="421">
        <v>2611200</v>
      </c>
      <c r="D193" s="423" t="s">
        <v>954</v>
      </c>
      <c r="E193" s="434">
        <v>1233</v>
      </c>
      <c r="F193" s="518">
        <v>20961</v>
      </c>
      <c r="G193" s="518">
        <v>62883</v>
      </c>
      <c r="H193" s="46">
        <v>42845</v>
      </c>
      <c r="I193" s="271">
        <v>10480.5</v>
      </c>
      <c r="J193" s="174">
        <v>42845</v>
      </c>
      <c r="K193" s="181">
        <v>10480.5</v>
      </c>
    </row>
    <row r="194" spans="1:11" ht="12.75">
      <c r="A194" s="434"/>
      <c r="B194" s="434"/>
      <c r="C194" s="421"/>
      <c r="D194" s="423"/>
      <c r="E194" s="434"/>
      <c r="F194" s="434"/>
      <c r="G194" s="434"/>
      <c r="H194" s="46">
        <v>42875</v>
      </c>
      <c r="I194" s="271">
        <v>10480.5</v>
      </c>
      <c r="J194" s="174">
        <v>42874</v>
      </c>
      <c r="K194" s="181">
        <v>10480.5</v>
      </c>
    </row>
    <row r="195" spans="1:11" ht="12.75">
      <c r="A195" s="434"/>
      <c r="B195" s="434"/>
      <c r="C195" s="421"/>
      <c r="D195" s="423"/>
      <c r="E195" s="434"/>
      <c r="F195" s="434"/>
      <c r="G195" s="434"/>
      <c r="H195" s="46">
        <v>42906</v>
      </c>
      <c r="I195" s="271">
        <v>10480.5</v>
      </c>
      <c r="J195" s="174">
        <v>42906</v>
      </c>
      <c r="K195" s="181">
        <v>10480.5</v>
      </c>
    </row>
    <row r="196" spans="1:11" ht="12.75">
      <c r="A196" s="434"/>
      <c r="B196" s="434"/>
      <c r="C196" s="421"/>
      <c r="D196" s="423"/>
      <c r="E196" s="434"/>
      <c r="F196" s="434"/>
      <c r="G196" s="434"/>
      <c r="H196" s="46">
        <v>42936</v>
      </c>
      <c r="I196" s="271">
        <v>10480.5</v>
      </c>
      <c r="J196" s="174">
        <v>42935</v>
      </c>
      <c r="K196" s="181">
        <v>10480.5</v>
      </c>
    </row>
    <row r="197" spans="1:11" ht="12.75">
      <c r="A197" s="434"/>
      <c r="B197" s="434"/>
      <c r="C197" s="421"/>
      <c r="D197" s="423"/>
      <c r="E197" s="434"/>
      <c r="F197" s="434"/>
      <c r="G197" s="434"/>
      <c r="H197" s="46">
        <v>42967</v>
      </c>
      <c r="I197" s="271">
        <v>10480.5</v>
      </c>
      <c r="J197" s="174">
        <v>42965</v>
      </c>
      <c r="K197" s="181">
        <v>10480.5</v>
      </c>
    </row>
    <row r="198" spans="1:11" ht="12.75">
      <c r="A198" s="434"/>
      <c r="B198" s="434"/>
      <c r="C198" s="421"/>
      <c r="D198" s="423"/>
      <c r="E198" s="434"/>
      <c r="F198" s="434"/>
      <c r="G198" s="434"/>
      <c r="H198" s="46">
        <v>42998</v>
      </c>
      <c r="I198" s="271">
        <v>10480.5</v>
      </c>
      <c r="J198" s="174"/>
      <c r="K198" s="181"/>
    </row>
    <row r="199" spans="1:11" ht="12.75">
      <c r="A199" s="463">
        <v>26</v>
      </c>
      <c r="B199" s="463" t="s">
        <v>119</v>
      </c>
      <c r="C199" s="524">
        <v>2611705</v>
      </c>
      <c r="D199" s="467" t="s">
        <v>955</v>
      </c>
      <c r="E199" s="463">
        <v>383</v>
      </c>
      <c r="F199" s="543">
        <v>6511</v>
      </c>
      <c r="G199" s="543">
        <v>19533</v>
      </c>
      <c r="H199" s="171">
        <v>42845</v>
      </c>
      <c r="I199" s="272">
        <v>3255.5</v>
      </c>
      <c r="J199" s="175">
        <v>42865</v>
      </c>
      <c r="K199" s="182">
        <v>3255.5</v>
      </c>
    </row>
    <row r="200" spans="1:11" ht="12.75">
      <c r="A200" s="463"/>
      <c r="B200" s="463"/>
      <c r="C200" s="524"/>
      <c r="D200" s="467"/>
      <c r="E200" s="463"/>
      <c r="F200" s="590"/>
      <c r="G200" s="590"/>
      <c r="H200" s="171">
        <v>42875</v>
      </c>
      <c r="I200" s="272">
        <v>3255.5</v>
      </c>
      <c r="J200" s="175">
        <v>42874</v>
      </c>
      <c r="K200" s="182">
        <v>3255.5</v>
      </c>
    </row>
    <row r="201" spans="1:11" ht="12.75">
      <c r="A201" s="463"/>
      <c r="B201" s="463"/>
      <c r="C201" s="524"/>
      <c r="D201" s="467"/>
      <c r="E201" s="463"/>
      <c r="F201" s="590"/>
      <c r="G201" s="590"/>
      <c r="H201" s="171">
        <v>42906</v>
      </c>
      <c r="I201" s="272">
        <v>3255.5</v>
      </c>
      <c r="J201" s="175">
        <v>42906</v>
      </c>
      <c r="K201" s="182">
        <v>3255.5</v>
      </c>
    </row>
    <row r="202" spans="1:11" ht="12.75">
      <c r="A202" s="463"/>
      <c r="B202" s="463"/>
      <c r="C202" s="524"/>
      <c r="D202" s="467"/>
      <c r="E202" s="463"/>
      <c r="F202" s="590"/>
      <c r="G202" s="590"/>
      <c r="H202" s="171">
        <v>42936</v>
      </c>
      <c r="I202" s="272">
        <v>3255.5</v>
      </c>
      <c r="J202" s="175">
        <v>42936</v>
      </c>
      <c r="K202" s="182">
        <v>3255.5</v>
      </c>
    </row>
    <row r="203" spans="1:11" ht="12.75">
      <c r="A203" s="463"/>
      <c r="B203" s="463"/>
      <c r="C203" s="524"/>
      <c r="D203" s="467"/>
      <c r="E203" s="463"/>
      <c r="F203" s="590"/>
      <c r="G203" s="590"/>
      <c r="H203" s="171">
        <v>42967</v>
      </c>
      <c r="I203" s="272">
        <v>3255.5</v>
      </c>
      <c r="J203" s="175">
        <v>42979</v>
      </c>
      <c r="K203" s="182">
        <v>3255.5</v>
      </c>
    </row>
    <row r="204" spans="1:11" ht="12.75">
      <c r="A204" s="463"/>
      <c r="B204" s="463"/>
      <c r="C204" s="524"/>
      <c r="D204" s="467"/>
      <c r="E204" s="463"/>
      <c r="F204" s="590"/>
      <c r="G204" s="590"/>
      <c r="H204" s="171">
        <v>42998</v>
      </c>
      <c r="I204" s="272">
        <v>3255.5</v>
      </c>
      <c r="J204" s="175"/>
      <c r="K204" s="182"/>
    </row>
    <row r="205" spans="1:11" ht="12.75">
      <c r="A205" s="434">
        <v>26</v>
      </c>
      <c r="B205" s="434" t="s">
        <v>119</v>
      </c>
      <c r="C205" s="421">
        <v>2612000</v>
      </c>
      <c r="D205" s="423" t="s">
        <v>956</v>
      </c>
      <c r="E205" s="434">
        <v>49</v>
      </c>
      <c r="F205" s="518">
        <v>833</v>
      </c>
      <c r="G205" s="518">
        <v>2499</v>
      </c>
      <c r="H205" s="46">
        <v>42845</v>
      </c>
      <c r="I205" s="271">
        <v>833</v>
      </c>
      <c r="J205" s="174"/>
      <c r="K205" s="181"/>
    </row>
    <row r="206" spans="1:11" ht="12.75">
      <c r="A206" s="434"/>
      <c r="B206" s="434"/>
      <c r="C206" s="421"/>
      <c r="D206" s="423"/>
      <c r="E206" s="434"/>
      <c r="F206" s="434"/>
      <c r="G206" s="434"/>
      <c r="H206" s="46">
        <v>42875</v>
      </c>
      <c r="I206" s="271">
        <v>833</v>
      </c>
      <c r="J206" s="174"/>
      <c r="K206" s="181"/>
    </row>
    <row r="207" spans="1:11" ht="12.75">
      <c r="A207" s="434"/>
      <c r="B207" s="434"/>
      <c r="C207" s="421"/>
      <c r="D207" s="423"/>
      <c r="E207" s="434"/>
      <c r="F207" s="434"/>
      <c r="G207" s="434"/>
      <c r="H207" s="46">
        <v>42906</v>
      </c>
      <c r="I207" s="271">
        <v>833</v>
      </c>
      <c r="J207" s="174"/>
      <c r="K207" s="181"/>
    </row>
    <row r="208" spans="1:11" ht="12.75">
      <c r="A208" s="463">
        <v>26</v>
      </c>
      <c r="B208" s="463" t="s">
        <v>119</v>
      </c>
      <c r="C208" s="524">
        <v>2612307</v>
      </c>
      <c r="D208" s="467" t="s">
        <v>957</v>
      </c>
      <c r="E208" s="463">
        <v>450</v>
      </c>
      <c r="F208" s="543">
        <v>7650</v>
      </c>
      <c r="G208" s="543">
        <v>22950</v>
      </c>
      <c r="H208" s="171">
        <v>42845</v>
      </c>
      <c r="I208" s="272">
        <v>3825</v>
      </c>
      <c r="J208" s="175">
        <v>42844</v>
      </c>
      <c r="K208" s="182">
        <v>3825</v>
      </c>
    </row>
    <row r="209" spans="1:11" ht="12.75">
      <c r="A209" s="463"/>
      <c r="B209" s="463"/>
      <c r="C209" s="524"/>
      <c r="D209" s="467"/>
      <c r="E209" s="463"/>
      <c r="F209" s="590"/>
      <c r="G209" s="590"/>
      <c r="H209" s="171">
        <v>42875</v>
      </c>
      <c r="I209" s="272">
        <v>3825</v>
      </c>
      <c r="J209" s="175">
        <v>42877</v>
      </c>
      <c r="K209" s="182">
        <v>3825</v>
      </c>
    </row>
    <row r="210" spans="1:11" ht="12.75">
      <c r="A210" s="463"/>
      <c r="B210" s="463"/>
      <c r="C210" s="524"/>
      <c r="D210" s="467"/>
      <c r="E210" s="463"/>
      <c r="F210" s="590"/>
      <c r="G210" s="590"/>
      <c r="H210" s="171">
        <v>42906</v>
      </c>
      <c r="I210" s="272">
        <v>3825</v>
      </c>
      <c r="J210" s="175">
        <v>42908</v>
      </c>
      <c r="K210" s="182">
        <v>3825</v>
      </c>
    </row>
    <row r="211" spans="1:11" ht="12.75">
      <c r="A211" s="463"/>
      <c r="B211" s="463"/>
      <c r="C211" s="524"/>
      <c r="D211" s="467"/>
      <c r="E211" s="463"/>
      <c r="F211" s="590"/>
      <c r="G211" s="590"/>
      <c r="H211" s="171">
        <v>42936</v>
      </c>
      <c r="I211" s="272">
        <v>3825</v>
      </c>
      <c r="J211" s="175">
        <v>42936</v>
      </c>
      <c r="K211" s="182">
        <v>3825</v>
      </c>
    </row>
    <row r="212" spans="1:11" ht="12.75">
      <c r="A212" s="463"/>
      <c r="B212" s="463"/>
      <c r="C212" s="524"/>
      <c r="D212" s="467"/>
      <c r="E212" s="463"/>
      <c r="F212" s="590"/>
      <c r="G212" s="590"/>
      <c r="H212" s="171">
        <v>42967</v>
      </c>
      <c r="I212" s="272">
        <v>3825</v>
      </c>
      <c r="J212" s="175">
        <v>42963</v>
      </c>
      <c r="K212" s="182">
        <v>3825</v>
      </c>
    </row>
    <row r="213" spans="1:11" ht="12.75">
      <c r="A213" s="463"/>
      <c r="B213" s="463"/>
      <c r="C213" s="524"/>
      <c r="D213" s="467"/>
      <c r="E213" s="463"/>
      <c r="F213" s="590"/>
      <c r="G213" s="590"/>
      <c r="H213" s="171">
        <v>42998</v>
      </c>
      <c r="I213" s="272">
        <v>3825</v>
      </c>
      <c r="J213" s="175"/>
      <c r="K213" s="182"/>
    </row>
    <row r="214" spans="1:11" ht="12.75">
      <c r="A214" s="434">
        <v>26</v>
      </c>
      <c r="B214" s="434" t="s">
        <v>119</v>
      </c>
      <c r="C214" s="421">
        <v>2612505</v>
      </c>
      <c r="D214" s="423" t="s">
        <v>958</v>
      </c>
      <c r="E214" s="434">
        <v>119</v>
      </c>
      <c r="F214" s="518">
        <v>2023</v>
      </c>
      <c r="G214" s="518">
        <v>6069</v>
      </c>
      <c r="H214" s="46">
        <v>42845</v>
      </c>
      <c r="I214" s="271">
        <v>1213.8</v>
      </c>
      <c r="J214" s="174"/>
      <c r="K214" s="181"/>
    </row>
    <row r="215" spans="1:11" ht="12.75">
      <c r="A215" s="434"/>
      <c r="B215" s="434"/>
      <c r="C215" s="421"/>
      <c r="D215" s="423"/>
      <c r="E215" s="434"/>
      <c r="F215" s="434"/>
      <c r="G215" s="434"/>
      <c r="H215" s="46">
        <v>42875</v>
      </c>
      <c r="I215" s="271">
        <v>1213.8</v>
      </c>
      <c r="J215" s="174">
        <v>42965</v>
      </c>
      <c r="K215" s="181">
        <v>1213.8</v>
      </c>
    </row>
    <row r="216" spans="1:11" ht="12.75">
      <c r="A216" s="434"/>
      <c r="B216" s="434"/>
      <c r="C216" s="421"/>
      <c r="D216" s="423"/>
      <c r="E216" s="434"/>
      <c r="F216" s="434"/>
      <c r="G216" s="434"/>
      <c r="H216" s="46">
        <v>42906</v>
      </c>
      <c r="I216" s="271">
        <v>1213.8</v>
      </c>
      <c r="J216" s="174">
        <v>42905</v>
      </c>
      <c r="K216" s="181">
        <v>1213.8</v>
      </c>
    </row>
    <row r="217" spans="1:11" ht="12.75">
      <c r="A217" s="434"/>
      <c r="B217" s="434"/>
      <c r="C217" s="421"/>
      <c r="D217" s="423"/>
      <c r="E217" s="434"/>
      <c r="F217" s="434"/>
      <c r="G217" s="434"/>
      <c r="H217" s="46">
        <v>42936</v>
      </c>
      <c r="I217" s="271">
        <v>1213.8</v>
      </c>
      <c r="J217" s="174">
        <v>42942</v>
      </c>
      <c r="K217" s="181">
        <v>1213.8</v>
      </c>
    </row>
    <row r="218" spans="1:11" ht="12.75">
      <c r="A218" s="434"/>
      <c r="B218" s="434"/>
      <c r="C218" s="421"/>
      <c r="D218" s="423"/>
      <c r="E218" s="434"/>
      <c r="F218" s="434"/>
      <c r="G218" s="434"/>
      <c r="H218" s="46">
        <v>42967</v>
      </c>
      <c r="I218" s="271">
        <v>1213.8</v>
      </c>
      <c r="J218" s="174">
        <v>42965</v>
      </c>
      <c r="K218" s="181">
        <v>1213.8</v>
      </c>
    </row>
    <row r="219" spans="1:11" ht="12.75">
      <c r="A219" s="463">
        <v>26</v>
      </c>
      <c r="B219" s="463" t="s">
        <v>119</v>
      </c>
      <c r="C219" s="524">
        <v>2612703</v>
      </c>
      <c r="D219" s="467" t="s">
        <v>959</v>
      </c>
      <c r="E219" s="463">
        <v>148</v>
      </c>
      <c r="F219" s="543">
        <v>2516</v>
      </c>
      <c r="G219" s="543">
        <v>7548</v>
      </c>
      <c r="H219" s="171">
        <v>42845</v>
      </c>
      <c r="I219" s="272">
        <v>1258</v>
      </c>
      <c r="J219" s="175">
        <v>42837</v>
      </c>
      <c r="K219" s="182">
        <v>1258</v>
      </c>
    </row>
    <row r="220" spans="1:11" ht="12.75">
      <c r="A220" s="463"/>
      <c r="B220" s="463"/>
      <c r="C220" s="524"/>
      <c r="D220" s="467"/>
      <c r="E220" s="463"/>
      <c r="F220" s="590"/>
      <c r="G220" s="590"/>
      <c r="H220" s="171">
        <v>42875</v>
      </c>
      <c r="I220" s="272">
        <v>1258</v>
      </c>
      <c r="J220" s="175">
        <v>42870</v>
      </c>
      <c r="K220" s="182">
        <v>1258</v>
      </c>
    </row>
    <row r="221" spans="1:11" ht="12.75">
      <c r="A221" s="463"/>
      <c r="B221" s="463"/>
      <c r="C221" s="524"/>
      <c r="D221" s="467"/>
      <c r="E221" s="463"/>
      <c r="F221" s="590"/>
      <c r="G221" s="590"/>
      <c r="H221" s="171">
        <v>42906</v>
      </c>
      <c r="I221" s="272">
        <v>1258</v>
      </c>
      <c r="J221" s="175">
        <v>42899</v>
      </c>
      <c r="K221" s="182">
        <v>1258</v>
      </c>
    </row>
    <row r="222" spans="1:11" ht="12.75">
      <c r="A222" s="463"/>
      <c r="B222" s="463"/>
      <c r="C222" s="524"/>
      <c r="D222" s="467"/>
      <c r="E222" s="463"/>
      <c r="F222" s="590"/>
      <c r="G222" s="590"/>
      <c r="H222" s="171">
        <v>42936</v>
      </c>
      <c r="I222" s="272">
        <v>1258</v>
      </c>
      <c r="J222" s="175">
        <v>42933</v>
      </c>
      <c r="K222" s="182">
        <v>1258</v>
      </c>
    </row>
    <row r="223" spans="1:11" ht="12.75">
      <c r="A223" s="463"/>
      <c r="B223" s="463"/>
      <c r="C223" s="524"/>
      <c r="D223" s="467"/>
      <c r="E223" s="463"/>
      <c r="F223" s="590"/>
      <c r="G223" s="590"/>
      <c r="H223" s="171">
        <v>42967</v>
      </c>
      <c r="I223" s="272">
        <v>1258</v>
      </c>
      <c r="J223" s="175">
        <v>42963</v>
      </c>
      <c r="K223" s="182">
        <v>1258</v>
      </c>
    </row>
    <row r="224" spans="1:11" ht="12.75">
      <c r="A224" s="463"/>
      <c r="B224" s="463"/>
      <c r="C224" s="524"/>
      <c r="D224" s="467"/>
      <c r="E224" s="463"/>
      <c r="F224" s="590"/>
      <c r="G224" s="590"/>
      <c r="H224" s="171">
        <v>42998</v>
      </c>
      <c r="I224" s="272">
        <v>1258</v>
      </c>
      <c r="J224" s="175"/>
      <c r="K224" s="182"/>
    </row>
    <row r="225" spans="1:11" ht="12.75">
      <c r="A225" s="434">
        <v>26</v>
      </c>
      <c r="B225" s="434" t="s">
        <v>119</v>
      </c>
      <c r="C225" s="421">
        <v>2613008</v>
      </c>
      <c r="D225" s="423" t="s">
        <v>960</v>
      </c>
      <c r="E225" s="434">
        <v>1971</v>
      </c>
      <c r="F225" s="518">
        <v>33507</v>
      </c>
      <c r="G225" s="518">
        <v>100521</v>
      </c>
      <c r="H225" s="46">
        <v>42845</v>
      </c>
      <c r="I225" s="271">
        <v>16753.5</v>
      </c>
      <c r="J225" s="174">
        <v>42845</v>
      </c>
      <c r="K225" s="181">
        <v>16753.5</v>
      </c>
    </row>
    <row r="226" spans="1:11" ht="12.75">
      <c r="A226" s="434"/>
      <c r="B226" s="434"/>
      <c r="C226" s="421"/>
      <c r="D226" s="423"/>
      <c r="E226" s="434"/>
      <c r="F226" s="434"/>
      <c r="G226" s="434"/>
      <c r="H226" s="46">
        <v>42875</v>
      </c>
      <c r="I226" s="271">
        <v>16753.5</v>
      </c>
      <c r="J226" s="174">
        <v>42866</v>
      </c>
      <c r="K226" s="181">
        <v>16753.5</v>
      </c>
    </row>
    <row r="227" spans="1:11" ht="12.75">
      <c r="A227" s="434"/>
      <c r="B227" s="434"/>
      <c r="C227" s="421"/>
      <c r="D227" s="423"/>
      <c r="E227" s="434"/>
      <c r="F227" s="434"/>
      <c r="G227" s="434"/>
      <c r="H227" s="46">
        <v>42906</v>
      </c>
      <c r="I227" s="271">
        <v>16753.5</v>
      </c>
      <c r="J227" s="174">
        <v>42899</v>
      </c>
      <c r="K227" s="181">
        <v>16753.5</v>
      </c>
    </row>
    <row r="228" spans="1:11" ht="12.75">
      <c r="A228" s="434"/>
      <c r="B228" s="434"/>
      <c r="C228" s="421"/>
      <c r="D228" s="423"/>
      <c r="E228" s="434"/>
      <c r="F228" s="434"/>
      <c r="G228" s="434"/>
      <c r="H228" s="46">
        <v>42936</v>
      </c>
      <c r="I228" s="271">
        <v>16753.5</v>
      </c>
      <c r="J228" s="174">
        <v>42929</v>
      </c>
      <c r="K228" s="181">
        <v>16753.5</v>
      </c>
    </row>
    <row r="229" spans="1:11" ht="12.75">
      <c r="A229" s="434"/>
      <c r="B229" s="434"/>
      <c r="C229" s="421"/>
      <c r="D229" s="423"/>
      <c r="E229" s="434"/>
      <c r="F229" s="434"/>
      <c r="G229" s="434"/>
      <c r="H229" s="46">
        <v>42967</v>
      </c>
      <c r="I229" s="271">
        <v>16753.5</v>
      </c>
      <c r="J229" s="174">
        <v>42957</v>
      </c>
      <c r="K229" s="181">
        <v>16753.5</v>
      </c>
    </row>
    <row r="230" spans="1:11" ht="12.75">
      <c r="A230" s="434"/>
      <c r="B230" s="434"/>
      <c r="C230" s="421"/>
      <c r="D230" s="423"/>
      <c r="E230" s="434"/>
      <c r="F230" s="434"/>
      <c r="G230" s="434"/>
      <c r="H230" s="46">
        <v>42998</v>
      </c>
      <c r="I230" s="271">
        <v>16753.5</v>
      </c>
      <c r="J230" s="174">
        <v>42991</v>
      </c>
      <c r="K230" s="181">
        <v>16753.5</v>
      </c>
    </row>
    <row r="231" spans="1:11" ht="12.75">
      <c r="A231" s="463">
        <v>26</v>
      </c>
      <c r="B231" s="463" t="s">
        <v>119</v>
      </c>
      <c r="C231" s="524">
        <v>2613107</v>
      </c>
      <c r="D231" s="467" t="s">
        <v>961</v>
      </c>
      <c r="E231" s="463">
        <v>387</v>
      </c>
      <c r="F231" s="543">
        <v>6579</v>
      </c>
      <c r="G231" s="543">
        <v>19737</v>
      </c>
      <c r="H231" s="171">
        <v>42845</v>
      </c>
      <c r="I231" s="272">
        <v>3289.5</v>
      </c>
      <c r="J231" s="175"/>
      <c r="K231" s="182"/>
    </row>
    <row r="232" spans="1:11" ht="12.75">
      <c r="A232" s="463"/>
      <c r="B232" s="463"/>
      <c r="C232" s="524"/>
      <c r="D232" s="467"/>
      <c r="E232" s="463"/>
      <c r="F232" s="590"/>
      <c r="G232" s="590"/>
      <c r="H232" s="171">
        <v>42875</v>
      </c>
      <c r="I232" s="272">
        <v>3289.5</v>
      </c>
      <c r="J232" s="175"/>
      <c r="K232" s="182"/>
    </row>
    <row r="233" spans="1:11" ht="12.75">
      <c r="A233" s="463"/>
      <c r="B233" s="463"/>
      <c r="C233" s="524"/>
      <c r="D233" s="467"/>
      <c r="E233" s="463"/>
      <c r="F233" s="590"/>
      <c r="G233" s="590"/>
      <c r="H233" s="171">
        <v>42906</v>
      </c>
      <c r="I233" s="272">
        <v>3289.5</v>
      </c>
      <c r="J233" s="175"/>
      <c r="K233" s="182"/>
    </row>
    <row r="234" spans="1:11" ht="12.75">
      <c r="A234" s="463"/>
      <c r="B234" s="463"/>
      <c r="C234" s="524"/>
      <c r="D234" s="467"/>
      <c r="E234" s="463"/>
      <c r="F234" s="590"/>
      <c r="G234" s="590"/>
      <c r="H234" s="171">
        <v>42936</v>
      </c>
      <c r="I234" s="272">
        <v>3289.5</v>
      </c>
      <c r="J234" s="175"/>
      <c r="K234" s="182"/>
    </row>
    <row r="235" spans="1:11" ht="12.75">
      <c r="A235" s="463"/>
      <c r="B235" s="463"/>
      <c r="C235" s="524"/>
      <c r="D235" s="467"/>
      <c r="E235" s="463"/>
      <c r="F235" s="590"/>
      <c r="G235" s="590"/>
      <c r="H235" s="171">
        <v>42967</v>
      </c>
      <c r="I235" s="272">
        <v>3289.5</v>
      </c>
      <c r="J235" s="175"/>
      <c r="K235" s="182"/>
    </row>
    <row r="236" spans="1:11" ht="12.75">
      <c r="A236" s="463"/>
      <c r="B236" s="463"/>
      <c r="C236" s="524"/>
      <c r="D236" s="467"/>
      <c r="E236" s="463"/>
      <c r="F236" s="590"/>
      <c r="G236" s="590"/>
      <c r="H236" s="171">
        <v>42998</v>
      </c>
      <c r="I236" s="272">
        <v>3289.5</v>
      </c>
      <c r="J236" s="175"/>
      <c r="K236" s="182"/>
    </row>
    <row r="237" spans="1:11" ht="12.75">
      <c r="A237" s="434">
        <v>26</v>
      </c>
      <c r="B237" s="434" t="s">
        <v>119</v>
      </c>
      <c r="C237" s="421">
        <v>2613206</v>
      </c>
      <c r="D237" s="423" t="s">
        <v>962</v>
      </c>
      <c r="E237" s="434">
        <v>100</v>
      </c>
      <c r="F237" s="518">
        <v>1700</v>
      </c>
      <c r="G237" s="518">
        <v>5100</v>
      </c>
      <c r="H237" s="46">
        <v>42845</v>
      </c>
      <c r="I237" s="271">
        <v>1020</v>
      </c>
      <c r="J237" s="174"/>
      <c r="K237" s="181"/>
    </row>
    <row r="238" spans="1:11" ht="12.75">
      <c r="A238" s="434"/>
      <c r="B238" s="434"/>
      <c r="C238" s="421"/>
      <c r="D238" s="423"/>
      <c r="E238" s="434"/>
      <c r="F238" s="434"/>
      <c r="G238" s="434"/>
      <c r="H238" s="46">
        <v>42875</v>
      </c>
      <c r="I238" s="271">
        <v>1020</v>
      </c>
      <c r="J238" s="174"/>
      <c r="K238" s="181"/>
    </row>
    <row r="239" spans="1:11" ht="12.75">
      <c r="A239" s="434"/>
      <c r="B239" s="434"/>
      <c r="C239" s="421"/>
      <c r="D239" s="423"/>
      <c r="E239" s="434"/>
      <c r="F239" s="434"/>
      <c r="G239" s="434"/>
      <c r="H239" s="46">
        <v>42906</v>
      </c>
      <c r="I239" s="271">
        <v>1020</v>
      </c>
      <c r="J239" s="174"/>
      <c r="K239" s="181"/>
    </row>
    <row r="240" spans="1:11" ht="12.75">
      <c r="A240" s="434"/>
      <c r="B240" s="434"/>
      <c r="C240" s="421"/>
      <c r="D240" s="423"/>
      <c r="E240" s="434"/>
      <c r="F240" s="434"/>
      <c r="G240" s="434"/>
      <c r="H240" s="46">
        <v>42936</v>
      </c>
      <c r="I240" s="271">
        <v>1020</v>
      </c>
      <c r="J240" s="174"/>
      <c r="K240" s="181"/>
    </row>
    <row r="241" spans="1:11" ht="12.75">
      <c r="A241" s="434"/>
      <c r="B241" s="434"/>
      <c r="C241" s="421"/>
      <c r="D241" s="423"/>
      <c r="E241" s="434"/>
      <c r="F241" s="434"/>
      <c r="G241" s="434"/>
      <c r="H241" s="46">
        <v>42967</v>
      </c>
      <c r="I241" s="271">
        <v>1020</v>
      </c>
      <c r="J241" s="174"/>
      <c r="K241" s="181"/>
    </row>
    <row r="242" spans="1:11" ht="12.75">
      <c r="A242" s="463">
        <v>26</v>
      </c>
      <c r="B242" s="463" t="s">
        <v>119</v>
      </c>
      <c r="C242" s="524">
        <v>2614501</v>
      </c>
      <c r="D242" s="467" t="s">
        <v>963</v>
      </c>
      <c r="E242" s="463">
        <v>474</v>
      </c>
      <c r="F242" s="543">
        <v>8058</v>
      </c>
      <c r="G242" s="543">
        <v>24174</v>
      </c>
      <c r="H242" s="171">
        <v>42845</v>
      </c>
      <c r="I242" s="272">
        <v>4029</v>
      </c>
      <c r="J242" s="175">
        <v>42845</v>
      </c>
      <c r="K242" s="182">
        <v>4029</v>
      </c>
    </row>
    <row r="243" spans="1:11" ht="12.75">
      <c r="A243" s="463"/>
      <c r="B243" s="463"/>
      <c r="C243" s="524"/>
      <c r="D243" s="467"/>
      <c r="E243" s="463"/>
      <c r="F243" s="590"/>
      <c r="G243" s="590"/>
      <c r="H243" s="171">
        <v>42875</v>
      </c>
      <c r="I243" s="272">
        <v>4029</v>
      </c>
      <c r="J243" s="175">
        <v>42877</v>
      </c>
      <c r="K243" s="182">
        <v>4029</v>
      </c>
    </row>
    <row r="244" spans="1:11" ht="12.75">
      <c r="A244" s="463"/>
      <c r="B244" s="463"/>
      <c r="C244" s="524"/>
      <c r="D244" s="467"/>
      <c r="E244" s="463"/>
      <c r="F244" s="590"/>
      <c r="G244" s="590"/>
      <c r="H244" s="171">
        <v>42906</v>
      </c>
      <c r="I244" s="272">
        <v>4029</v>
      </c>
      <c r="J244" s="175">
        <v>42906</v>
      </c>
      <c r="K244" s="182">
        <v>4029</v>
      </c>
    </row>
    <row r="245" spans="1:11" ht="12.75">
      <c r="A245" s="463"/>
      <c r="B245" s="463"/>
      <c r="C245" s="524"/>
      <c r="D245" s="467"/>
      <c r="E245" s="463"/>
      <c r="F245" s="590"/>
      <c r="G245" s="590"/>
      <c r="H245" s="171">
        <v>42936</v>
      </c>
      <c r="I245" s="272">
        <v>4029</v>
      </c>
      <c r="J245" s="175">
        <v>42936</v>
      </c>
      <c r="K245" s="182">
        <v>4029</v>
      </c>
    </row>
    <row r="246" spans="1:11" ht="12.75">
      <c r="A246" s="463"/>
      <c r="B246" s="463"/>
      <c r="C246" s="524"/>
      <c r="D246" s="467"/>
      <c r="E246" s="463"/>
      <c r="F246" s="590"/>
      <c r="G246" s="590"/>
      <c r="H246" s="171">
        <v>42967</v>
      </c>
      <c r="I246" s="272">
        <v>4029</v>
      </c>
      <c r="J246" s="175"/>
      <c r="K246" s="182"/>
    </row>
    <row r="247" spans="1:11" ht="12.75">
      <c r="A247" s="463"/>
      <c r="B247" s="463"/>
      <c r="C247" s="524"/>
      <c r="D247" s="467"/>
      <c r="E247" s="463"/>
      <c r="F247" s="590"/>
      <c r="G247" s="590"/>
      <c r="H247" s="171">
        <v>42998</v>
      </c>
      <c r="I247" s="272">
        <v>4029</v>
      </c>
      <c r="J247" s="175"/>
      <c r="K247" s="182"/>
    </row>
    <row r="248" spans="1:11" ht="12.75">
      <c r="A248" s="434">
        <v>26</v>
      </c>
      <c r="B248" s="434" t="s">
        <v>119</v>
      </c>
      <c r="C248" s="421">
        <v>2614709</v>
      </c>
      <c r="D248" s="423" t="s">
        <v>964</v>
      </c>
      <c r="E248" s="434">
        <v>148</v>
      </c>
      <c r="F248" s="518">
        <v>2516</v>
      </c>
      <c r="G248" s="518">
        <v>7548</v>
      </c>
      <c r="H248" s="46">
        <v>42845</v>
      </c>
      <c r="I248" s="271">
        <v>1258</v>
      </c>
      <c r="J248" s="174">
        <v>42858</v>
      </c>
      <c r="K248" s="181">
        <v>1258</v>
      </c>
    </row>
    <row r="249" spans="1:11" ht="12.75">
      <c r="A249" s="434"/>
      <c r="B249" s="434"/>
      <c r="C249" s="421"/>
      <c r="D249" s="423"/>
      <c r="E249" s="434"/>
      <c r="F249" s="434"/>
      <c r="G249" s="434"/>
      <c r="H249" s="46">
        <v>42875</v>
      </c>
      <c r="I249" s="271">
        <v>1258</v>
      </c>
      <c r="J249" s="174">
        <v>42874</v>
      </c>
      <c r="K249" s="181">
        <v>1258</v>
      </c>
    </row>
    <row r="250" spans="1:11" ht="12.75">
      <c r="A250" s="434"/>
      <c r="B250" s="434"/>
      <c r="C250" s="421"/>
      <c r="D250" s="423"/>
      <c r="E250" s="434"/>
      <c r="F250" s="434"/>
      <c r="G250" s="434"/>
      <c r="H250" s="46">
        <v>42906</v>
      </c>
      <c r="I250" s="271">
        <v>1258</v>
      </c>
      <c r="J250" s="174">
        <v>42905</v>
      </c>
      <c r="K250" s="181">
        <v>1258</v>
      </c>
    </row>
    <row r="251" spans="1:11" ht="12.75">
      <c r="A251" s="434"/>
      <c r="B251" s="434"/>
      <c r="C251" s="421"/>
      <c r="D251" s="423"/>
      <c r="E251" s="434"/>
      <c r="F251" s="434"/>
      <c r="G251" s="434"/>
      <c r="H251" s="46">
        <v>42936</v>
      </c>
      <c r="I251" s="271">
        <v>1258</v>
      </c>
      <c r="J251" s="174">
        <v>42935</v>
      </c>
      <c r="K251" s="181">
        <v>1258</v>
      </c>
    </row>
    <row r="252" spans="1:11" ht="12.75">
      <c r="A252" s="434"/>
      <c r="B252" s="434"/>
      <c r="C252" s="421"/>
      <c r="D252" s="423"/>
      <c r="E252" s="434"/>
      <c r="F252" s="434"/>
      <c r="G252" s="434"/>
      <c r="H252" s="46">
        <v>42967</v>
      </c>
      <c r="I252" s="271">
        <v>1258</v>
      </c>
      <c r="J252" s="174">
        <v>42963</v>
      </c>
      <c r="K252" s="181">
        <v>1258</v>
      </c>
    </row>
    <row r="253" spans="1:11" ht="12.75">
      <c r="A253" s="434"/>
      <c r="B253" s="434"/>
      <c r="C253" s="421"/>
      <c r="D253" s="423"/>
      <c r="E253" s="434"/>
      <c r="F253" s="434"/>
      <c r="G253" s="434"/>
      <c r="H253" s="46">
        <v>42998</v>
      </c>
      <c r="I253" s="271">
        <v>1258</v>
      </c>
      <c r="J253" s="174"/>
      <c r="K253" s="181"/>
    </row>
    <row r="254" spans="1:11" ht="12.75">
      <c r="A254" s="463">
        <v>26</v>
      </c>
      <c r="B254" s="463" t="s">
        <v>119</v>
      </c>
      <c r="C254" s="524">
        <v>2615003</v>
      </c>
      <c r="D254" s="467" t="s">
        <v>965</v>
      </c>
      <c r="E254" s="463">
        <v>237</v>
      </c>
      <c r="F254" s="543">
        <v>4029</v>
      </c>
      <c r="G254" s="543">
        <v>12087</v>
      </c>
      <c r="H254" s="171">
        <v>42845</v>
      </c>
      <c r="I254" s="272">
        <v>2014.5</v>
      </c>
      <c r="J254" s="175">
        <v>42845</v>
      </c>
      <c r="K254" s="182">
        <v>2014.5</v>
      </c>
    </row>
    <row r="255" spans="1:11" ht="12.75">
      <c r="A255" s="463"/>
      <c r="B255" s="463"/>
      <c r="C255" s="524"/>
      <c r="D255" s="467"/>
      <c r="E255" s="463"/>
      <c r="F255" s="590"/>
      <c r="G255" s="590"/>
      <c r="H255" s="171">
        <v>42875</v>
      </c>
      <c r="I255" s="272">
        <v>2014.5</v>
      </c>
      <c r="J255" s="175">
        <v>42874</v>
      </c>
      <c r="K255" s="182">
        <v>2014.5</v>
      </c>
    </row>
    <row r="256" spans="1:11" ht="12.75">
      <c r="A256" s="463"/>
      <c r="B256" s="463"/>
      <c r="C256" s="524"/>
      <c r="D256" s="467"/>
      <c r="E256" s="463"/>
      <c r="F256" s="590"/>
      <c r="G256" s="590"/>
      <c r="H256" s="171">
        <v>42906</v>
      </c>
      <c r="I256" s="272">
        <v>2014.5</v>
      </c>
      <c r="J256" s="175">
        <v>42905</v>
      </c>
      <c r="K256" s="182">
        <v>2014.5</v>
      </c>
    </row>
    <row r="257" spans="1:11" ht="12.75">
      <c r="A257" s="463"/>
      <c r="B257" s="463"/>
      <c r="C257" s="524"/>
      <c r="D257" s="467"/>
      <c r="E257" s="463"/>
      <c r="F257" s="590"/>
      <c r="G257" s="590"/>
      <c r="H257" s="171">
        <v>42936</v>
      </c>
      <c r="I257" s="272">
        <v>2014.5</v>
      </c>
      <c r="J257" s="175">
        <v>42935</v>
      </c>
      <c r="K257" s="182">
        <v>2014.5</v>
      </c>
    </row>
    <row r="258" spans="1:11" ht="12.75">
      <c r="A258" s="463"/>
      <c r="B258" s="463"/>
      <c r="C258" s="524"/>
      <c r="D258" s="467"/>
      <c r="E258" s="463"/>
      <c r="F258" s="590"/>
      <c r="G258" s="590"/>
      <c r="H258" s="171">
        <v>42967</v>
      </c>
      <c r="I258" s="272">
        <v>2014.5</v>
      </c>
      <c r="J258" s="175">
        <v>42965</v>
      </c>
      <c r="K258" s="182">
        <v>2014.5</v>
      </c>
    </row>
    <row r="259" spans="1:11" ht="12.75">
      <c r="A259" s="463"/>
      <c r="B259" s="463"/>
      <c r="C259" s="524"/>
      <c r="D259" s="467"/>
      <c r="E259" s="463"/>
      <c r="F259" s="590"/>
      <c r="G259" s="590"/>
      <c r="H259" s="171">
        <v>42998</v>
      </c>
      <c r="I259" s="272">
        <v>2014.5</v>
      </c>
      <c r="J259" s="175"/>
      <c r="K259" s="182"/>
    </row>
    <row r="260" spans="1:11" ht="12.75">
      <c r="A260" s="434">
        <v>26</v>
      </c>
      <c r="B260" s="434" t="s">
        <v>119</v>
      </c>
      <c r="C260" s="421">
        <v>2615102</v>
      </c>
      <c r="D260" s="423" t="s">
        <v>966</v>
      </c>
      <c r="E260" s="434">
        <v>305</v>
      </c>
      <c r="F260" s="518">
        <v>5185</v>
      </c>
      <c r="G260" s="518">
        <v>15555</v>
      </c>
      <c r="H260" s="46">
        <v>42845</v>
      </c>
      <c r="I260" s="271">
        <v>2592.5</v>
      </c>
      <c r="J260" s="174"/>
      <c r="K260" s="181"/>
    </row>
    <row r="261" spans="1:11" ht="12.75">
      <c r="A261" s="434"/>
      <c r="B261" s="434"/>
      <c r="C261" s="421"/>
      <c r="D261" s="423"/>
      <c r="E261" s="434"/>
      <c r="F261" s="434"/>
      <c r="G261" s="434"/>
      <c r="H261" s="46">
        <v>42875</v>
      </c>
      <c r="I261" s="271">
        <v>2592.5</v>
      </c>
      <c r="J261" s="174"/>
      <c r="K261" s="181"/>
    </row>
    <row r="262" spans="1:11" ht="12.75">
      <c r="A262" s="434"/>
      <c r="B262" s="434"/>
      <c r="C262" s="421"/>
      <c r="D262" s="423"/>
      <c r="E262" s="434"/>
      <c r="F262" s="434"/>
      <c r="G262" s="434"/>
      <c r="H262" s="46">
        <v>42906</v>
      </c>
      <c r="I262" s="271">
        <v>2592.5</v>
      </c>
      <c r="J262" s="174"/>
      <c r="K262" s="181"/>
    </row>
    <row r="263" spans="1:11" ht="12.75">
      <c r="A263" s="434"/>
      <c r="B263" s="434"/>
      <c r="C263" s="421"/>
      <c r="D263" s="423"/>
      <c r="E263" s="434"/>
      <c r="F263" s="434"/>
      <c r="G263" s="434"/>
      <c r="H263" s="46">
        <v>42936</v>
      </c>
      <c r="I263" s="271">
        <v>2592.5</v>
      </c>
      <c r="J263" s="174"/>
      <c r="K263" s="181"/>
    </row>
    <row r="264" spans="1:11" ht="12.75">
      <c r="A264" s="434"/>
      <c r="B264" s="434"/>
      <c r="C264" s="421"/>
      <c r="D264" s="423"/>
      <c r="E264" s="434"/>
      <c r="F264" s="434"/>
      <c r="G264" s="434"/>
      <c r="H264" s="46">
        <v>42967</v>
      </c>
      <c r="I264" s="271">
        <v>2592.5</v>
      </c>
      <c r="J264" s="174"/>
      <c r="K264" s="181"/>
    </row>
    <row r="265" spans="1:11" ht="12.75">
      <c r="A265" s="434"/>
      <c r="B265" s="434"/>
      <c r="C265" s="421"/>
      <c r="D265" s="423"/>
      <c r="E265" s="434"/>
      <c r="F265" s="434"/>
      <c r="G265" s="434"/>
      <c r="H265" s="46">
        <v>42998</v>
      </c>
      <c r="I265" s="271">
        <v>2592.5</v>
      </c>
      <c r="J265" s="174"/>
      <c r="K265" s="181"/>
    </row>
    <row r="266" spans="1:11" ht="12.75">
      <c r="A266" s="463">
        <v>26</v>
      </c>
      <c r="B266" s="463" t="s">
        <v>119</v>
      </c>
      <c r="C266" s="524">
        <v>2616001</v>
      </c>
      <c r="D266" s="467" t="s">
        <v>967</v>
      </c>
      <c r="E266" s="463">
        <v>398</v>
      </c>
      <c r="F266" s="543">
        <v>6766</v>
      </c>
      <c r="G266" s="543">
        <v>20298</v>
      </c>
      <c r="H266" s="171">
        <v>42845</v>
      </c>
      <c r="I266" s="272">
        <v>3383</v>
      </c>
      <c r="J266" s="175"/>
      <c r="K266" s="182"/>
    </row>
    <row r="267" spans="1:11" ht="12.75">
      <c r="A267" s="463"/>
      <c r="B267" s="463"/>
      <c r="C267" s="524"/>
      <c r="D267" s="467"/>
      <c r="E267" s="463"/>
      <c r="F267" s="590"/>
      <c r="G267" s="590"/>
      <c r="H267" s="171">
        <v>42875</v>
      </c>
      <c r="I267" s="272">
        <v>3383</v>
      </c>
      <c r="J267" s="175"/>
      <c r="K267" s="182"/>
    </row>
    <row r="268" spans="1:11" ht="12.75">
      <c r="A268" s="463"/>
      <c r="B268" s="463"/>
      <c r="C268" s="524"/>
      <c r="D268" s="467"/>
      <c r="E268" s="463"/>
      <c r="F268" s="590"/>
      <c r="G268" s="590"/>
      <c r="H268" s="171">
        <v>42906</v>
      </c>
      <c r="I268" s="272">
        <v>3383</v>
      </c>
      <c r="J268" s="175"/>
      <c r="K268" s="182"/>
    </row>
    <row r="269" spans="1:11" ht="12.75">
      <c r="A269" s="463"/>
      <c r="B269" s="463"/>
      <c r="C269" s="524"/>
      <c r="D269" s="467"/>
      <c r="E269" s="463"/>
      <c r="F269" s="590"/>
      <c r="G269" s="590"/>
      <c r="H269" s="171">
        <v>42936</v>
      </c>
      <c r="I269" s="272">
        <v>3383</v>
      </c>
      <c r="J269" s="175"/>
      <c r="K269" s="182"/>
    </row>
    <row r="270" spans="1:11" ht="12.75">
      <c r="A270" s="463"/>
      <c r="B270" s="463"/>
      <c r="C270" s="524"/>
      <c r="D270" s="467"/>
      <c r="E270" s="463"/>
      <c r="F270" s="590"/>
      <c r="G270" s="590"/>
      <c r="H270" s="171">
        <v>42967</v>
      </c>
      <c r="I270" s="272">
        <v>3383</v>
      </c>
      <c r="J270" s="175"/>
      <c r="K270" s="182"/>
    </row>
    <row r="271" spans="1:11" ht="12.75">
      <c r="A271" s="463"/>
      <c r="B271" s="463"/>
      <c r="C271" s="524"/>
      <c r="D271" s="467"/>
      <c r="E271" s="463"/>
      <c r="F271" s="590"/>
      <c r="G271" s="590"/>
      <c r="H271" s="171">
        <v>42998</v>
      </c>
      <c r="I271" s="272">
        <v>3383</v>
      </c>
      <c r="J271" s="175"/>
      <c r="K271" s="182"/>
    </row>
    <row r="272" spans="1:11" ht="13.5" thickBot="1">
      <c r="A272" s="164" t="s">
        <v>107</v>
      </c>
      <c r="B272" s="251"/>
      <c r="C272" s="163"/>
      <c r="D272" s="208">
        <f>COUNT(C6:C271)</f>
        <v>46</v>
      </c>
      <c r="E272" s="165">
        <f>SUM(E6:E271)</f>
        <v>29151</v>
      </c>
      <c r="F272" s="154">
        <f>SUM(F6:F271)</f>
        <v>495567</v>
      </c>
      <c r="G272" s="154">
        <f>SUM(G6:G271)</f>
        <v>1486701</v>
      </c>
      <c r="H272" s="139">
        <f>COUNT(H6:H271)</f>
        <v>266</v>
      </c>
      <c r="I272" s="252">
        <f>SUM(I6:I271)</f>
        <v>1486701.0000000007</v>
      </c>
      <c r="J272" s="208">
        <f>COUNT(J6:J271)</f>
        <v>146</v>
      </c>
      <c r="K272" s="155">
        <f>SUM(K6:K271)</f>
        <v>896615.7000000003</v>
      </c>
    </row>
    <row r="273" spans="1:11" ht="12.75">
      <c r="A273" s="3"/>
      <c r="B273" s="3"/>
      <c r="D273" s="8"/>
      <c r="E273" s="9"/>
      <c r="F273" s="122"/>
      <c r="G273" s="122"/>
      <c r="H273" s="26"/>
      <c r="I273" s="173" t="s">
        <v>108</v>
      </c>
      <c r="J273" s="27"/>
      <c r="K273" s="144">
        <f>K272/G272</f>
        <v>0.6030908030599296</v>
      </c>
    </row>
    <row r="274" spans="1:11" ht="13.5" thickBot="1">
      <c r="A274" s="3"/>
      <c r="B274" s="3"/>
      <c r="D274" s="8"/>
      <c r="E274" s="9"/>
      <c r="F274" s="8"/>
      <c r="G274" s="8"/>
      <c r="H274" s="8"/>
      <c r="I274" s="147"/>
      <c r="J274" s="8"/>
      <c r="K274" s="14"/>
    </row>
    <row r="275" spans="1:11" ht="12.75">
      <c r="A275" s="3"/>
      <c r="B275" s="3"/>
      <c r="D275" s="8"/>
      <c r="E275" s="9"/>
      <c r="F275" s="8"/>
      <c r="G275" s="8"/>
      <c r="H275" s="409" t="s">
        <v>109</v>
      </c>
      <c r="I275" s="410"/>
      <c r="J275" s="410"/>
      <c r="K275" s="411"/>
    </row>
    <row r="276" spans="1:11" ht="15.75" thickBot="1">
      <c r="A276" s="3"/>
      <c r="B276" s="3"/>
      <c r="D276" s="8"/>
      <c r="E276" s="9"/>
      <c r="F276" s="8"/>
      <c r="G276" s="11"/>
      <c r="H276" s="406">
        <f>COUNT(J6:J271)</f>
        <v>146</v>
      </c>
      <c r="I276" s="407"/>
      <c r="J276" s="407"/>
      <c r="K276" s="408"/>
    </row>
  </sheetData>
  <sheetProtection/>
  <mergeCells count="338">
    <mergeCell ref="C33:C38"/>
    <mergeCell ref="D28:D32"/>
    <mergeCell ref="D10:D15"/>
    <mergeCell ref="E6:E9"/>
    <mergeCell ref="C10:C15"/>
    <mergeCell ref="D6:D9"/>
    <mergeCell ref="C28:C32"/>
    <mergeCell ref="C6:C9"/>
    <mergeCell ref="C16:C21"/>
    <mergeCell ref="A22:A27"/>
    <mergeCell ref="B6:B9"/>
    <mergeCell ref="B10:B15"/>
    <mergeCell ref="A6:A9"/>
    <mergeCell ref="A16:A21"/>
    <mergeCell ref="A10:A15"/>
    <mergeCell ref="D39:D44"/>
    <mergeCell ref="D22:D27"/>
    <mergeCell ref="D16:D21"/>
    <mergeCell ref="A28:A32"/>
    <mergeCell ref="B28:B32"/>
    <mergeCell ref="A33:A38"/>
    <mergeCell ref="B33:B38"/>
    <mergeCell ref="B16:B21"/>
    <mergeCell ref="B22:B27"/>
    <mergeCell ref="C22:C27"/>
    <mergeCell ref="E2:E5"/>
    <mergeCell ref="F4:F5"/>
    <mergeCell ref="G6:G9"/>
    <mergeCell ref="G10:G15"/>
    <mergeCell ref="E10:E15"/>
    <mergeCell ref="F6:F9"/>
    <mergeCell ref="G4:G5"/>
    <mergeCell ref="E45:E50"/>
    <mergeCell ref="F39:F44"/>
    <mergeCell ref="F45:F50"/>
    <mergeCell ref="G45:G50"/>
    <mergeCell ref="G39:G44"/>
    <mergeCell ref="E16:E21"/>
    <mergeCell ref="E22:E27"/>
    <mergeCell ref="G28:G32"/>
    <mergeCell ref="G33:G38"/>
    <mergeCell ref="F28:F32"/>
    <mergeCell ref="F22:F27"/>
    <mergeCell ref="G22:G27"/>
    <mergeCell ref="F16:F21"/>
    <mergeCell ref="G16:G21"/>
    <mergeCell ref="A1:K1"/>
    <mergeCell ref="A2:A5"/>
    <mergeCell ref="B2:B5"/>
    <mergeCell ref="C2:C5"/>
    <mergeCell ref="D2:D5"/>
    <mergeCell ref="F2:K2"/>
    <mergeCell ref="J3:K3"/>
    <mergeCell ref="F3:I3"/>
    <mergeCell ref="H4:I4"/>
    <mergeCell ref="E175:E180"/>
    <mergeCell ref="F175:F180"/>
    <mergeCell ref="D57:D62"/>
    <mergeCell ref="D33:D38"/>
    <mergeCell ref="E33:E38"/>
    <mergeCell ref="E39:E44"/>
    <mergeCell ref="E51:E56"/>
    <mergeCell ref="F51:F56"/>
    <mergeCell ref="E69:E74"/>
    <mergeCell ref="F69:F74"/>
    <mergeCell ref="J4:J5"/>
    <mergeCell ref="K4:K5"/>
    <mergeCell ref="B135:B140"/>
    <mergeCell ref="E28:E32"/>
    <mergeCell ref="E63:E68"/>
    <mergeCell ref="F63:F68"/>
    <mergeCell ref="E57:E62"/>
    <mergeCell ref="F57:F62"/>
    <mergeCell ref="F10:F15"/>
    <mergeCell ref="F33:F38"/>
    <mergeCell ref="E187:E192"/>
    <mergeCell ref="F187:F192"/>
    <mergeCell ref="E181:E186"/>
    <mergeCell ref="F181:F186"/>
    <mergeCell ref="F93:F98"/>
    <mergeCell ref="F87:F92"/>
    <mergeCell ref="F153:F157"/>
    <mergeCell ref="E199:E204"/>
    <mergeCell ref="F199:F204"/>
    <mergeCell ref="F111:F116"/>
    <mergeCell ref="E117:E122"/>
    <mergeCell ref="F123:F128"/>
    <mergeCell ref="E111:E116"/>
    <mergeCell ref="E123:E128"/>
    <mergeCell ref="E193:E198"/>
    <mergeCell ref="F193:F198"/>
    <mergeCell ref="F129:F134"/>
    <mergeCell ref="C99:C104"/>
    <mergeCell ref="C205:C207"/>
    <mergeCell ref="C135:C140"/>
    <mergeCell ref="D105:D110"/>
    <mergeCell ref="C105:C110"/>
    <mergeCell ref="D99:D104"/>
    <mergeCell ref="C123:C128"/>
    <mergeCell ref="C111:C116"/>
    <mergeCell ref="D111:D116"/>
    <mergeCell ref="C163:C168"/>
    <mergeCell ref="D208:D213"/>
    <mergeCell ref="A129:A134"/>
    <mergeCell ref="B129:B134"/>
    <mergeCell ref="A141:A146"/>
    <mergeCell ref="B141:B146"/>
    <mergeCell ref="A135:A140"/>
    <mergeCell ref="C158:C162"/>
    <mergeCell ref="D158:D162"/>
    <mergeCell ref="B153:B157"/>
    <mergeCell ref="A163:A168"/>
    <mergeCell ref="A111:A116"/>
    <mergeCell ref="A117:A122"/>
    <mergeCell ref="B117:B122"/>
    <mergeCell ref="B111:B116"/>
    <mergeCell ref="D117:D122"/>
    <mergeCell ref="C129:C134"/>
    <mergeCell ref="C117:C122"/>
    <mergeCell ref="G141:G146"/>
    <mergeCell ref="G147:G152"/>
    <mergeCell ref="G135:G140"/>
    <mergeCell ref="G129:G134"/>
    <mergeCell ref="A99:A104"/>
    <mergeCell ref="B99:B104"/>
    <mergeCell ref="A123:A128"/>
    <mergeCell ref="B123:B128"/>
    <mergeCell ref="A105:A110"/>
    <mergeCell ref="B105:B110"/>
    <mergeCell ref="C214:C218"/>
    <mergeCell ref="D214:D218"/>
    <mergeCell ref="A205:A207"/>
    <mergeCell ref="B205:B207"/>
    <mergeCell ref="A214:A218"/>
    <mergeCell ref="B214:B218"/>
    <mergeCell ref="A208:A213"/>
    <mergeCell ref="B208:B213"/>
    <mergeCell ref="D205:D207"/>
    <mergeCell ref="C208:C213"/>
    <mergeCell ref="G158:G162"/>
    <mergeCell ref="G163:G168"/>
    <mergeCell ref="G205:G207"/>
    <mergeCell ref="F219:F224"/>
    <mergeCell ref="F214:F218"/>
    <mergeCell ref="G169:G174"/>
    <mergeCell ref="G193:G198"/>
    <mergeCell ref="F163:F168"/>
    <mergeCell ref="F158:F162"/>
    <mergeCell ref="E205:E207"/>
    <mergeCell ref="F205:F207"/>
    <mergeCell ref="G81:G86"/>
    <mergeCell ref="G87:G92"/>
    <mergeCell ref="E99:E104"/>
    <mergeCell ref="G208:G213"/>
    <mergeCell ref="G199:G204"/>
    <mergeCell ref="G123:G128"/>
    <mergeCell ref="G153:G157"/>
    <mergeCell ref="F99:F104"/>
    <mergeCell ref="G105:G110"/>
    <mergeCell ref="G117:G122"/>
    <mergeCell ref="G237:G241"/>
    <mergeCell ref="G242:G247"/>
    <mergeCell ref="G51:G56"/>
    <mergeCell ref="G57:G62"/>
    <mergeCell ref="G63:G68"/>
    <mergeCell ref="G69:G74"/>
    <mergeCell ref="G75:G80"/>
    <mergeCell ref="G111:G116"/>
    <mergeCell ref="G99:G104"/>
    <mergeCell ref="G93:G98"/>
    <mergeCell ref="B51:B56"/>
    <mergeCell ref="B63:B68"/>
    <mergeCell ref="H276:K276"/>
    <mergeCell ref="H275:K275"/>
    <mergeCell ref="G175:G180"/>
    <mergeCell ref="G181:G186"/>
    <mergeCell ref="G187:G192"/>
    <mergeCell ref="G219:G224"/>
    <mergeCell ref="F75:F80"/>
    <mergeCell ref="F81:F86"/>
    <mergeCell ref="D75:D80"/>
    <mergeCell ref="E75:E80"/>
    <mergeCell ref="D81:D86"/>
    <mergeCell ref="E81:E86"/>
    <mergeCell ref="D69:D74"/>
    <mergeCell ref="A39:A44"/>
    <mergeCell ref="A45:A50"/>
    <mergeCell ref="D51:D56"/>
    <mergeCell ref="A51:A56"/>
    <mergeCell ref="B45:B50"/>
    <mergeCell ref="C45:C50"/>
    <mergeCell ref="D63:D68"/>
    <mergeCell ref="D45:D50"/>
    <mergeCell ref="A63:A68"/>
    <mergeCell ref="C81:C86"/>
    <mergeCell ref="A81:A86"/>
    <mergeCell ref="B81:B86"/>
    <mergeCell ref="A69:A74"/>
    <mergeCell ref="B69:B74"/>
    <mergeCell ref="C69:C74"/>
    <mergeCell ref="B39:B44"/>
    <mergeCell ref="C39:C44"/>
    <mergeCell ref="A75:A80"/>
    <mergeCell ref="B75:B80"/>
    <mergeCell ref="C75:C80"/>
    <mergeCell ref="A57:A62"/>
    <mergeCell ref="C51:C56"/>
    <mergeCell ref="C63:C68"/>
    <mergeCell ref="C57:C62"/>
    <mergeCell ref="B57:B62"/>
    <mergeCell ref="B93:B98"/>
    <mergeCell ref="A93:A98"/>
    <mergeCell ref="C93:C98"/>
    <mergeCell ref="E87:E92"/>
    <mergeCell ref="A87:A92"/>
    <mergeCell ref="B87:B92"/>
    <mergeCell ref="C87:C92"/>
    <mergeCell ref="D87:D92"/>
    <mergeCell ref="F147:F152"/>
    <mergeCell ref="D129:D134"/>
    <mergeCell ref="E93:E98"/>
    <mergeCell ref="D93:D98"/>
    <mergeCell ref="D123:D128"/>
    <mergeCell ref="F117:F122"/>
    <mergeCell ref="F135:F140"/>
    <mergeCell ref="E105:E110"/>
    <mergeCell ref="F105:F110"/>
    <mergeCell ref="F141:F146"/>
    <mergeCell ref="E129:E134"/>
    <mergeCell ref="E135:E140"/>
    <mergeCell ref="D135:D140"/>
    <mergeCell ref="A147:A152"/>
    <mergeCell ref="B147:B152"/>
    <mergeCell ref="C147:C152"/>
    <mergeCell ref="D147:D152"/>
    <mergeCell ref="C141:C146"/>
    <mergeCell ref="E141:E146"/>
    <mergeCell ref="D141:D146"/>
    <mergeCell ref="E147:E152"/>
    <mergeCell ref="D153:D157"/>
    <mergeCell ref="E158:E162"/>
    <mergeCell ref="C153:C157"/>
    <mergeCell ref="B163:B168"/>
    <mergeCell ref="A158:A162"/>
    <mergeCell ref="B158:B162"/>
    <mergeCell ref="E153:E157"/>
    <mergeCell ref="D163:D168"/>
    <mergeCell ref="E163:E168"/>
    <mergeCell ref="A153:A157"/>
    <mergeCell ref="E169:E174"/>
    <mergeCell ref="F169:F174"/>
    <mergeCell ref="A175:A180"/>
    <mergeCell ref="B175:B180"/>
    <mergeCell ref="C175:C180"/>
    <mergeCell ref="D175:D180"/>
    <mergeCell ref="A169:A174"/>
    <mergeCell ref="B169:B174"/>
    <mergeCell ref="C169:C174"/>
    <mergeCell ref="D169:D174"/>
    <mergeCell ref="A187:A192"/>
    <mergeCell ref="B187:B192"/>
    <mergeCell ref="C187:C192"/>
    <mergeCell ref="D187:D192"/>
    <mergeCell ref="A181:A186"/>
    <mergeCell ref="B181:B186"/>
    <mergeCell ref="C181:C186"/>
    <mergeCell ref="D181:D186"/>
    <mergeCell ref="A193:A198"/>
    <mergeCell ref="B193:B198"/>
    <mergeCell ref="C193:C198"/>
    <mergeCell ref="D193:D198"/>
    <mergeCell ref="A199:A204"/>
    <mergeCell ref="B199:B204"/>
    <mergeCell ref="C199:C204"/>
    <mergeCell ref="D199:D204"/>
    <mergeCell ref="E214:E218"/>
    <mergeCell ref="G214:G218"/>
    <mergeCell ref="E208:E213"/>
    <mergeCell ref="F208:F213"/>
    <mergeCell ref="E219:E224"/>
    <mergeCell ref="F231:F236"/>
    <mergeCell ref="G225:G230"/>
    <mergeCell ref="G231:G236"/>
    <mergeCell ref="E237:E241"/>
    <mergeCell ref="F237:F241"/>
    <mergeCell ref="D225:D230"/>
    <mergeCell ref="E225:E230"/>
    <mergeCell ref="F225:F230"/>
    <mergeCell ref="E231:E236"/>
    <mergeCell ref="A219:A224"/>
    <mergeCell ref="B219:B224"/>
    <mergeCell ref="C219:C224"/>
    <mergeCell ref="D219:D224"/>
    <mergeCell ref="B225:B230"/>
    <mergeCell ref="C225:C230"/>
    <mergeCell ref="A225:A230"/>
    <mergeCell ref="A242:A247"/>
    <mergeCell ref="B242:B247"/>
    <mergeCell ref="D231:D236"/>
    <mergeCell ref="C237:C241"/>
    <mergeCell ref="A231:A236"/>
    <mergeCell ref="B231:B236"/>
    <mergeCell ref="C231:C236"/>
    <mergeCell ref="A237:A241"/>
    <mergeCell ref="B237:B241"/>
    <mergeCell ref="D237:D241"/>
    <mergeCell ref="G248:G253"/>
    <mergeCell ref="G254:G259"/>
    <mergeCell ref="C248:C253"/>
    <mergeCell ref="D248:D253"/>
    <mergeCell ref="E248:E253"/>
    <mergeCell ref="F248:F253"/>
    <mergeCell ref="E242:E247"/>
    <mergeCell ref="F242:F247"/>
    <mergeCell ref="C242:C247"/>
    <mergeCell ref="E260:E265"/>
    <mergeCell ref="F260:F265"/>
    <mergeCell ref="C254:C259"/>
    <mergeCell ref="D254:D259"/>
    <mergeCell ref="E254:E259"/>
    <mergeCell ref="F254:F259"/>
    <mergeCell ref="D242:D247"/>
    <mergeCell ref="C266:C271"/>
    <mergeCell ref="D266:D271"/>
    <mergeCell ref="A248:A253"/>
    <mergeCell ref="B248:B253"/>
    <mergeCell ref="C260:C265"/>
    <mergeCell ref="D260:D265"/>
    <mergeCell ref="E266:E271"/>
    <mergeCell ref="F266:F271"/>
    <mergeCell ref="G260:G265"/>
    <mergeCell ref="A254:A259"/>
    <mergeCell ref="B254:B259"/>
    <mergeCell ref="G266:G271"/>
    <mergeCell ref="A260:A265"/>
    <mergeCell ref="B260:B265"/>
    <mergeCell ref="A266:A271"/>
    <mergeCell ref="B266:B271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Q184"/>
  <sheetViews>
    <sheetView zoomScalePageLayoutView="0" workbookViewId="0" topLeftCell="C36">
      <selection activeCell="F48" sqref="F48:F53"/>
    </sheetView>
  </sheetViews>
  <sheetFormatPr defaultColWidth="9.140625" defaultRowHeight="12.75"/>
  <cols>
    <col min="1" max="1" width="14.8515625" style="0" customWidth="1"/>
    <col min="3" max="3" width="13.57421875" style="0" customWidth="1"/>
    <col min="4" max="4" width="21.140625" style="0" customWidth="1"/>
    <col min="5" max="5" width="10.421875" style="0" customWidth="1"/>
    <col min="6" max="6" width="13.140625" style="0" bestFit="1" customWidth="1"/>
    <col min="7" max="7" width="18.00390625" style="0" customWidth="1"/>
    <col min="8" max="8" width="10.140625" style="0" bestFit="1" customWidth="1"/>
    <col min="9" max="9" width="15.00390625" style="0" customWidth="1"/>
    <col min="10" max="10" width="11.7109375" style="0" customWidth="1"/>
    <col min="11" max="11" width="14.140625" style="0" customWidth="1"/>
    <col min="12" max="12" width="12.00390625" style="0" bestFit="1" customWidth="1"/>
  </cols>
  <sheetData>
    <row r="1" spans="1:11" ht="15.75" thickBot="1">
      <c r="A1" s="599" t="s">
        <v>503</v>
      </c>
      <c r="B1" s="600"/>
      <c r="C1" s="600"/>
      <c r="D1" s="600"/>
      <c r="E1" s="600"/>
      <c r="F1" s="600"/>
      <c r="G1" s="600"/>
      <c r="H1" s="600"/>
      <c r="I1" s="600"/>
      <c r="J1" s="600"/>
      <c r="K1" s="601"/>
    </row>
    <row r="2" spans="1:11" ht="12.75">
      <c r="A2" s="454" t="s">
        <v>0</v>
      </c>
      <c r="B2" s="426" t="s">
        <v>1</v>
      </c>
      <c r="C2" s="426" t="s">
        <v>2</v>
      </c>
      <c r="D2" s="426" t="s">
        <v>3</v>
      </c>
      <c r="E2" s="442" t="s">
        <v>1031</v>
      </c>
      <c r="F2" s="445" t="s">
        <v>4</v>
      </c>
      <c r="G2" s="445"/>
      <c r="H2" s="445"/>
      <c r="I2" s="445"/>
      <c r="J2" s="445"/>
      <c r="K2" s="446"/>
    </row>
    <row r="3" spans="1:11" ht="12.75">
      <c r="A3" s="455"/>
      <c r="B3" s="427"/>
      <c r="C3" s="427"/>
      <c r="D3" s="427"/>
      <c r="E3" s="443"/>
      <c r="F3" s="427" t="s">
        <v>5</v>
      </c>
      <c r="G3" s="427"/>
      <c r="H3" s="427"/>
      <c r="I3" s="427"/>
      <c r="J3" s="427" t="s">
        <v>6</v>
      </c>
      <c r="K3" s="457"/>
    </row>
    <row r="4" spans="1:11" ht="12.75">
      <c r="A4" s="455"/>
      <c r="B4" s="427"/>
      <c r="C4" s="427"/>
      <c r="D4" s="427"/>
      <c r="E4" s="443"/>
      <c r="F4" s="602" t="s">
        <v>9</v>
      </c>
      <c r="G4" s="591" t="s">
        <v>150</v>
      </c>
      <c r="H4" s="427" t="s">
        <v>7</v>
      </c>
      <c r="I4" s="427"/>
      <c r="J4" s="427" t="s">
        <v>8</v>
      </c>
      <c r="K4" s="501" t="s">
        <v>149</v>
      </c>
    </row>
    <row r="5" spans="1:11" ht="13.5" thickBot="1">
      <c r="A5" s="456"/>
      <c r="B5" s="428"/>
      <c r="C5" s="428"/>
      <c r="D5" s="428"/>
      <c r="E5" s="444"/>
      <c r="F5" s="603"/>
      <c r="G5" s="592"/>
      <c r="H5" s="105" t="s">
        <v>8</v>
      </c>
      <c r="I5" s="134" t="s">
        <v>149</v>
      </c>
      <c r="J5" s="428"/>
      <c r="K5" s="502"/>
    </row>
    <row r="6" spans="1:11" ht="12.75">
      <c r="A6" s="476">
        <v>27</v>
      </c>
      <c r="B6" s="476" t="s">
        <v>1155</v>
      </c>
      <c r="C6" s="478">
        <v>2700102</v>
      </c>
      <c r="D6" s="604" t="s">
        <v>379</v>
      </c>
      <c r="E6" s="476">
        <v>1325</v>
      </c>
      <c r="F6" s="527">
        <v>22525</v>
      </c>
      <c r="G6" s="527">
        <v>67575</v>
      </c>
      <c r="H6" s="232">
        <v>42875</v>
      </c>
      <c r="I6" s="101">
        <v>11262.5</v>
      </c>
      <c r="J6" s="97">
        <v>42873</v>
      </c>
      <c r="K6" s="141">
        <v>11262.5</v>
      </c>
    </row>
    <row r="7" spans="1:11" ht="12.75">
      <c r="A7" s="476"/>
      <c r="B7" s="476"/>
      <c r="C7" s="478"/>
      <c r="D7" s="604"/>
      <c r="E7" s="476"/>
      <c r="F7" s="476"/>
      <c r="G7" s="476"/>
      <c r="H7" s="232">
        <v>42906</v>
      </c>
      <c r="I7" s="75">
        <v>11262.5</v>
      </c>
      <c r="J7" s="21">
        <v>42906</v>
      </c>
      <c r="K7" s="22">
        <v>11262.5</v>
      </c>
    </row>
    <row r="8" spans="1:11" ht="12.75">
      <c r="A8" s="476"/>
      <c r="B8" s="476"/>
      <c r="C8" s="478"/>
      <c r="D8" s="604"/>
      <c r="E8" s="476"/>
      <c r="F8" s="476"/>
      <c r="G8" s="476"/>
      <c r="H8" s="232">
        <v>42936</v>
      </c>
      <c r="I8" s="75">
        <v>11262.5</v>
      </c>
      <c r="J8" s="21">
        <v>42923</v>
      </c>
      <c r="K8" s="22">
        <v>11262.5</v>
      </c>
    </row>
    <row r="9" spans="1:11" ht="12.75">
      <c r="A9" s="476"/>
      <c r="B9" s="476"/>
      <c r="C9" s="478"/>
      <c r="D9" s="604"/>
      <c r="E9" s="476"/>
      <c r="F9" s="476"/>
      <c r="G9" s="476"/>
      <c r="H9" s="232">
        <v>42967</v>
      </c>
      <c r="I9" s="75">
        <v>11262.5</v>
      </c>
      <c r="J9" s="21">
        <v>42955</v>
      </c>
      <c r="K9" s="22">
        <v>11262.5</v>
      </c>
    </row>
    <row r="10" spans="1:11" ht="12.75">
      <c r="A10" s="476"/>
      <c r="B10" s="476"/>
      <c r="C10" s="478"/>
      <c r="D10" s="604"/>
      <c r="E10" s="476"/>
      <c r="F10" s="476"/>
      <c r="G10" s="476"/>
      <c r="H10" s="232">
        <v>42998</v>
      </c>
      <c r="I10" s="75">
        <v>11262.5</v>
      </c>
      <c r="J10" s="21">
        <v>42990</v>
      </c>
      <c r="K10" s="22">
        <v>11262.5</v>
      </c>
    </row>
    <row r="11" spans="1:11" ht="12.75">
      <c r="A11" s="476"/>
      <c r="B11" s="476"/>
      <c r="C11" s="478"/>
      <c r="D11" s="604"/>
      <c r="E11" s="476"/>
      <c r="F11" s="476"/>
      <c r="G11" s="476"/>
      <c r="H11" s="232">
        <v>43028</v>
      </c>
      <c r="I11" s="260">
        <v>11262.5</v>
      </c>
      <c r="J11" s="98"/>
      <c r="K11" s="261"/>
    </row>
    <row r="12" spans="1:11" ht="12.75">
      <c r="A12" s="434">
        <v>27</v>
      </c>
      <c r="B12" s="434" t="s">
        <v>1155</v>
      </c>
      <c r="C12" s="421">
        <v>2700706</v>
      </c>
      <c r="D12" s="423" t="s">
        <v>391</v>
      </c>
      <c r="E12" s="434">
        <v>481</v>
      </c>
      <c r="F12" s="518">
        <v>8177</v>
      </c>
      <c r="G12" s="518">
        <v>24531</v>
      </c>
      <c r="H12" s="45">
        <v>42875</v>
      </c>
      <c r="I12" s="103">
        <v>4088.5</v>
      </c>
      <c r="J12" s="46"/>
      <c r="K12" s="99"/>
    </row>
    <row r="13" spans="1:11" ht="12.75">
      <c r="A13" s="434"/>
      <c r="B13" s="434"/>
      <c r="C13" s="421"/>
      <c r="D13" s="423"/>
      <c r="E13" s="434"/>
      <c r="F13" s="434"/>
      <c r="G13" s="434"/>
      <c r="H13" s="45">
        <v>42906</v>
      </c>
      <c r="I13" s="103">
        <v>4088.5</v>
      </c>
      <c r="J13" s="46"/>
      <c r="K13" s="99"/>
    </row>
    <row r="14" spans="1:11" ht="12.75">
      <c r="A14" s="434"/>
      <c r="B14" s="434"/>
      <c r="C14" s="421"/>
      <c r="D14" s="423"/>
      <c r="E14" s="434"/>
      <c r="F14" s="434"/>
      <c r="G14" s="434"/>
      <c r="H14" s="45">
        <v>42936</v>
      </c>
      <c r="I14" s="103">
        <v>4088.5</v>
      </c>
      <c r="J14" s="46"/>
      <c r="K14" s="99"/>
    </row>
    <row r="15" spans="1:11" ht="12.75">
      <c r="A15" s="434"/>
      <c r="B15" s="434"/>
      <c r="C15" s="421"/>
      <c r="D15" s="423"/>
      <c r="E15" s="434"/>
      <c r="F15" s="434"/>
      <c r="G15" s="434"/>
      <c r="H15" s="45">
        <v>42967</v>
      </c>
      <c r="I15" s="103">
        <v>4088.5</v>
      </c>
      <c r="J15" s="46"/>
      <c r="K15" s="99"/>
    </row>
    <row r="16" spans="1:11" ht="12.75">
      <c r="A16" s="434"/>
      <c r="B16" s="434"/>
      <c r="C16" s="421"/>
      <c r="D16" s="423"/>
      <c r="E16" s="434"/>
      <c r="F16" s="434"/>
      <c r="G16" s="434"/>
      <c r="H16" s="45">
        <v>42998</v>
      </c>
      <c r="I16" s="103">
        <v>4088.5</v>
      </c>
      <c r="J16" s="46"/>
      <c r="K16" s="99"/>
    </row>
    <row r="17" spans="1:11" ht="12.75">
      <c r="A17" s="434"/>
      <c r="B17" s="434"/>
      <c r="C17" s="421"/>
      <c r="D17" s="423"/>
      <c r="E17" s="434"/>
      <c r="F17" s="434"/>
      <c r="G17" s="434"/>
      <c r="H17" s="45">
        <v>43028</v>
      </c>
      <c r="I17" s="103">
        <v>4088.5</v>
      </c>
      <c r="J17" s="46"/>
      <c r="K17" s="99"/>
    </row>
    <row r="18" spans="1:11" ht="12.75">
      <c r="A18" s="447">
        <v>27</v>
      </c>
      <c r="B18" s="447" t="s">
        <v>1155</v>
      </c>
      <c r="C18" s="477">
        <v>2700904</v>
      </c>
      <c r="D18" s="425" t="s">
        <v>1129</v>
      </c>
      <c r="E18" s="447">
        <v>411</v>
      </c>
      <c r="F18" s="527">
        <v>6987</v>
      </c>
      <c r="G18" s="527">
        <v>20961</v>
      </c>
      <c r="H18" s="232">
        <v>42875</v>
      </c>
      <c r="I18" s="75">
        <v>3493.5</v>
      </c>
      <c r="J18" s="194"/>
      <c r="K18" s="24"/>
    </row>
    <row r="19" spans="1:11" ht="12.75">
      <c r="A19" s="476"/>
      <c r="B19" s="476"/>
      <c r="C19" s="478"/>
      <c r="D19" s="492"/>
      <c r="E19" s="476"/>
      <c r="F19" s="476"/>
      <c r="G19" s="476"/>
      <c r="H19" s="232">
        <v>42906</v>
      </c>
      <c r="I19" s="75">
        <v>3493.5</v>
      </c>
      <c r="J19" s="194"/>
      <c r="K19" s="24"/>
    </row>
    <row r="20" spans="1:11" ht="12.75">
      <c r="A20" s="476"/>
      <c r="B20" s="476"/>
      <c r="C20" s="478"/>
      <c r="D20" s="492"/>
      <c r="E20" s="476"/>
      <c r="F20" s="476"/>
      <c r="G20" s="476"/>
      <c r="H20" s="232">
        <v>42936</v>
      </c>
      <c r="I20" s="75">
        <v>3493.5</v>
      </c>
      <c r="J20" s="194"/>
      <c r="K20" s="24"/>
    </row>
    <row r="21" spans="1:11" ht="12.75">
      <c r="A21" s="476"/>
      <c r="B21" s="476"/>
      <c r="C21" s="478"/>
      <c r="D21" s="492"/>
      <c r="E21" s="476"/>
      <c r="F21" s="476"/>
      <c r="G21" s="476"/>
      <c r="H21" s="232">
        <v>42967</v>
      </c>
      <c r="I21" s="75">
        <v>3493.5</v>
      </c>
      <c r="J21" s="194"/>
      <c r="K21" s="24"/>
    </row>
    <row r="22" spans="1:11" ht="12.75">
      <c r="A22" s="476"/>
      <c r="B22" s="476"/>
      <c r="C22" s="478"/>
      <c r="D22" s="492"/>
      <c r="E22" s="476"/>
      <c r="F22" s="476"/>
      <c r="G22" s="476"/>
      <c r="H22" s="232">
        <v>42998</v>
      </c>
      <c r="I22" s="75">
        <v>3493.5</v>
      </c>
      <c r="J22" s="194"/>
      <c r="K22" s="24"/>
    </row>
    <row r="23" spans="1:11" ht="12.75">
      <c r="A23" s="448"/>
      <c r="B23" s="448"/>
      <c r="C23" s="432"/>
      <c r="D23" s="453"/>
      <c r="E23" s="448"/>
      <c r="F23" s="448"/>
      <c r="G23" s="448"/>
      <c r="H23" s="232">
        <v>43028</v>
      </c>
      <c r="I23" s="75">
        <v>3493.5</v>
      </c>
      <c r="J23" s="194"/>
      <c r="K23" s="24"/>
    </row>
    <row r="24" spans="1:11" ht="12.75">
      <c r="A24" s="473">
        <v>27</v>
      </c>
      <c r="B24" s="473" t="s">
        <v>1155</v>
      </c>
      <c r="C24" s="482">
        <v>2701209</v>
      </c>
      <c r="D24" s="485" t="s">
        <v>1130</v>
      </c>
      <c r="E24" s="473">
        <v>304</v>
      </c>
      <c r="F24" s="530">
        <v>5168</v>
      </c>
      <c r="G24" s="530">
        <v>15504</v>
      </c>
      <c r="H24" s="45">
        <v>42875</v>
      </c>
      <c r="I24" s="103">
        <v>2584</v>
      </c>
      <c r="J24" s="46"/>
      <c r="K24" s="99"/>
    </row>
    <row r="25" spans="1:11" ht="12.75">
      <c r="A25" s="474"/>
      <c r="B25" s="474"/>
      <c r="C25" s="483"/>
      <c r="D25" s="486"/>
      <c r="E25" s="474"/>
      <c r="F25" s="474"/>
      <c r="G25" s="474"/>
      <c r="H25" s="45">
        <v>42906</v>
      </c>
      <c r="I25" s="103">
        <v>2584</v>
      </c>
      <c r="J25" s="46"/>
      <c r="K25" s="99"/>
    </row>
    <row r="26" spans="1:11" ht="12.75">
      <c r="A26" s="474"/>
      <c r="B26" s="474"/>
      <c r="C26" s="483"/>
      <c r="D26" s="486"/>
      <c r="E26" s="474"/>
      <c r="F26" s="474"/>
      <c r="G26" s="474"/>
      <c r="H26" s="45">
        <v>42936</v>
      </c>
      <c r="I26" s="103">
        <v>2584</v>
      </c>
      <c r="J26" s="46"/>
      <c r="K26" s="99"/>
    </row>
    <row r="27" spans="1:11" ht="12.75">
      <c r="A27" s="474"/>
      <c r="B27" s="474"/>
      <c r="C27" s="483"/>
      <c r="D27" s="486"/>
      <c r="E27" s="474"/>
      <c r="F27" s="474"/>
      <c r="G27" s="474"/>
      <c r="H27" s="45">
        <v>42967</v>
      </c>
      <c r="I27" s="103">
        <v>2584</v>
      </c>
      <c r="J27" s="46"/>
      <c r="K27" s="99"/>
    </row>
    <row r="28" spans="1:11" ht="12.75">
      <c r="A28" s="474"/>
      <c r="B28" s="474"/>
      <c r="C28" s="483"/>
      <c r="D28" s="486"/>
      <c r="E28" s="474"/>
      <c r="F28" s="474"/>
      <c r="G28" s="474"/>
      <c r="H28" s="45">
        <v>42998</v>
      </c>
      <c r="I28" s="103">
        <v>2584</v>
      </c>
      <c r="J28" s="46"/>
      <c r="K28" s="99"/>
    </row>
    <row r="29" spans="1:11" ht="12.75">
      <c r="A29" s="475"/>
      <c r="B29" s="475"/>
      <c r="C29" s="484"/>
      <c r="D29" s="487"/>
      <c r="E29" s="475"/>
      <c r="F29" s="475"/>
      <c r="G29" s="475"/>
      <c r="H29" s="45">
        <v>43028</v>
      </c>
      <c r="I29" s="103">
        <v>2584</v>
      </c>
      <c r="J29" s="46"/>
      <c r="K29" s="99"/>
    </row>
    <row r="30" spans="1:11" ht="12.75">
      <c r="A30" s="476">
        <v>27</v>
      </c>
      <c r="B30" s="476" t="s">
        <v>1155</v>
      </c>
      <c r="C30" s="477">
        <v>2701605</v>
      </c>
      <c r="D30" s="425" t="s">
        <v>1131</v>
      </c>
      <c r="E30" s="447">
        <v>1276</v>
      </c>
      <c r="F30" s="527">
        <v>21692</v>
      </c>
      <c r="G30" s="527">
        <v>65076</v>
      </c>
      <c r="H30" s="232">
        <v>42875</v>
      </c>
      <c r="I30" s="75">
        <v>10846</v>
      </c>
      <c r="J30" s="21"/>
      <c r="K30" s="22"/>
    </row>
    <row r="31" spans="1:11" ht="12.75">
      <c r="A31" s="476"/>
      <c r="B31" s="476"/>
      <c r="C31" s="478"/>
      <c r="D31" s="492"/>
      <c r="E31" s="476"/>
      <c r="F31" s="476"/>
      <c r="G31" s="476"/>
      <c r="H31" s="232">
        <v>42906</v>
      </c>
      <c r="I31" s="75">
        <v>10846</v>
      </c>
      <c r="J31" s="21"/>
      <c r="K31" s="22"/>
    </row>
    <row r="32" spans="1:11" ht="12.75">
      <c r="A32" s="476"/>
      <c r="B32" s="476"/>
      <c r="C32" s="478"/>
      <c r="D32" s="492"/>
      <c r="E32" s="476"/>
      <c r="F32" s="476"/>
      <c r="G32" s="476"/>
      <c r="H32" s="232">
        <v>42936</v>
      </c>
      <c r="I32" s="75">
        <v>10846</v>
      </c>
      <c r="J32" s="21"/>
      <c r="K32" s="22"/>
    </row>
    <row r="33" spans="1:11" ht="12.75">
      <c r="A33" s="476"/>
      <c r="B33" s="476"/>
      <c r="C33" s="478"/>
      <c r="D33" s="492"/>
      <c r="E33" s="476"/>
      <c r="F33" s="476"/>
      <c r="G33" s="476"/>
      <c r="H33" s="232">
        <v>42967</v>
      </c>
      <c r="I33" s="75">
        <v>10846</v>
      </c>
      <c r="J33" s="21"/>
      <c r="K33" s="22"/>
    </row>
    <row r="34" spans="1:11" ht="12.75">
      <c r="A34" s="476"/>
      <c r="B34" s="476"/>
      <c r="C34" s="478"/>
      <c r="D34" s="492"/>
      <c r="E34" s="476"/>
      <c r="F34" s="476"/>
      <c r="G34" s="476"/>
      <c r="H34" s="232">
        <v>42998</v>
      </c>
      <c r="I34" s="75">
        <v>10846</v>
      </c>
      <c r="J34" s="21"/>
      <c r="K34" s="22"/>
    </row>
    <row r="35" spans="1:11" ht="12.75">
      <c r="A35" s="476"/>
      <c r="B35" s="476"/>
      <c r="C35" s="432"/>
      <c r="D35" s="453"/>
      <c r="E35" s="448"/>
      <c r="F35" s="448"/>
      <c r="G35" s="448"/>
      <c r="H35" s="232">
        <v>43028</v>
      </c>
      <c r="I35" s="75">
        <v>10846</v>
      </c>
      <c r="J35" s="21"/>
      <c r="K35" s="22"/>
    </row>
    <row r="36" spans="1:11" ht="12.75" customHeight="1">
      <c r="A36" s="434">
        <v>27</v>
      </c>
      <c r="B36" s="434" t="s">
        <v>1155</v>
      </c>
      <c r="C36" s="482">
        <v>2701803</v>
      </c>
      <c r="D36" s="485" t="s">
        <v>1132</v>
      </c>
      <c r="E36" s="473">
        <v>476</v>
      </c>
      <c r="F36" s="530">
        <v>8092</v>
      </c>
      <c r="G36" s="530">
        <v>24276</v>
      </c>
      <c r="H36" s="45">
        <v>42875</v>
      </c>
      <c r="I36" s="103">
        <v>4046</v>
      </c>
      <c r="J36" s="46"/>
      <c r="K36" s="99"/>
    </row>
    <row r="37" spans="1:11" ht="12.75">
      <c r="A37" s="434"/>
      <c r="B37" s="434"/>
      <c r="C37" s="483"/>
      <c r="D37" s="486"/>
      <c r="E37" s="474"/>
      <c r="F37" s="474"/>
      <c r="G37" s="474"/>
      <c r="H37" s="45">
        <v>42906</v>
      </c>
      <c r="I37" s="103">
        <v>4046</v>
      </c>
      <c r="J37" s="46"/>
      <c r="K37" s="99"/>
    </row>
    <row r="38" spans="1:11" ht="12.75">
      <c r="A38" s="434"/>
      <c r="B38" s="434"/>
      <c r="C38" s="483"/>
      <c r="D38" s="486"/>
      <c r="E38" s="474"/>
      <c r="F38" s="474"/>
      <c r="G38" s="474"/>
      <c r="H38" s="45">
        <v>42936</v>
      </c>
      <c r="I38" s="103">
        <v>4046</v>
      </c>
      <c r="J38" s="46"/>
      <c r="K38" s="99"/>
    </row>
    <row r="39" spans="1:11" ht="12.75">
      <c r="A39" s="434"/>
      <c r="B39" s="434"/>
      <c r="C39" s="483"/>
      <c r="D39" s="486"/>
      <c r="E39" s="474"/>
      <c r="F39" s="474"/>
      <c r="G39" s="474"/>
      <c r="H39" s="45">
        <v>42967</v>
      </c>
      <c r="I39" s="103">
        <v>4046</v>
      </c>
      <c r="J39" s="46"/>
      <c r="K39" s="99"/>
    </row>
    <row r="40" spans="1:173" ht="12.75">
      <c r="A40" s="434"/>
      <c r="B40" s="434"/>
      <c r="C40" s="483"/>
      <c r="D40" s="486"/>
      <c r="E40" s="474"/>
      <c r="F40" s="474"/>
      <c r="G40" s="474"/>
      <c r="H40" s="45">
        <v>42998</v>
      </c>
      <c r="I40" s="103">
        <v>4046</v>
      </c>
      <c r="J40" s="46"/>
      <c r="K40" s="99"/>
      <c r="Q40" s="311"/>
      <c r="W40" s="311"/>
      <c r="AC40" s="311"/>
      <c r="AI40" s="311"/>
      <c r="AO40" s="311"/>
      <c r="AU40" s="311"/>
      <c r="BA40" s="311"/>
      <c r="BG40" s="311"/>
      <c r="BM40" s="311"/>
      <c r="BS40" s="311"/>
      <c r="BY40" s="311"/>
      <c r="CE40" s="311"/>
      <c r="CK40" s="311"/>
      <c r="CQ40" s="311"/>
      <c r="CW40" s="311"/>
      <c r="DC40" s="311"/>
      <c r="DI40" s="311"/>
      <c r="DO40" s="311"/>
      <c r="DU40" s="311"/>
      <c r="EA40" s="311"/>
      <c r="EG40" s="311"/>
      <c r="EM40" s="311"/>
      <c r="ES40" s="311"/>
      <c r="EY40" s="311"/>
      <c r="FE40" s="311"/>
      <c r="FK40" s="311"/>
      <c r="FQ40" s="311"/>
    </row>
    <row r="41" spans="1:11" ht="12.75">
      <c r="A41" s="434"/>
      <c r="B41" s="434"/>
      <c r="C41" s="484"/>
      <c r="D41" s="487"/>
      <c r="E41" s="475"/>
      <c r="F41" s="475"/>
      <c r="G41" s="475"/>
      <c r="H41" s="45">
        <v>43028</v>
      </c>
      <c r="I41" s="103">
        <v>4046</v>
      </c>
      <c r="J41" s="46"/>
      <c r="K41" s="99"/>
    </row>
    <row r="42" spans="1:11" ht="12.75" customHeight="1">
      <c r="A42" s="447">
        <v>27</v>
      </c>
      <c r="B42" s="447" t="s">
        <v>1155</v>
      </c>
      <c r="C42" s="478">
        <v>2702405</v>
      </c>
      <c r="D42" s="604" t="s">
        <v>1133</v>
      </c>
      <c r="E42" s="476">
        <v>548</v>
      </c>
      <c r="F42" s="527">
        <v>9316</v>
      </c>
      <c r="G42" s="527">
        <v>27948</v>
      </c>
      <c r="H42" s="232">
        <v>42875</v>
      </c>
      <c r="I42" s="101">
        <v>4658</v>
      </c>
      <c r="J42" s="97"/>
      <c r="K42" s="141"/>
    </row>
    <row r="43" spans="1:11" ht="12.75">
      <c r="A43" s="476"/>
      <c r="B43" s="476"/>
      <c r="C43" s="478"/>
      <c r="D43" s="604"/>
      <c r="E43" s="476"/>
      <c r="F43" s="476"/>
      <c r="G43" s="476"/>
      <c r="H43" s="232">
        <v>42906</v>
      </c>
      <c r="I43" s="75">
        <v>4658</v>
      </c>
      <c r="J43" s="21"/>
      <c r="K43" s="22"/>
    </row>
    <row r="44" spans="1:11" ht="12.75">
      <c r="A44" s="476"/>
      <c r="B44" s="476"/>
      <c r="C44" s="478"/>
      <c r="D44" s="604"/>
      <c r="E44" s="476"/>
      <c r="F44" s="476"/>
      <c r="G44" s="476"/>
      <c r="H44" s="232">
        <v>42936</v>
      </c>
      <c r="I44" s="75">
        <v>4658</v>
      </c>
      <c r="J44" s="21"/>
      <c r="K44" s="22"/>
    </row>
    <row r="45" spans="1:11" ht="12.75">
      <c r="A45" s="476"/>
      <c r="B45" s="476"/>
      <c r="C45" s="478"/>
      <c r="D45" s="604"/>
      <c r="E45" s="476"/>
      <c r="F45" s="476"/>
      <c r="G45" s="476"/>
      <c r="H45" s="232">
        <v>42967</v>
      </c>
      <c r="I45" s="75">
        <v>4658</v>
      </c>
      <c r="J45" s="25"/>
      <c r="K45" s="123"/>
    </row>
    <row r="46" spans="1:11" ht="12.75">
      <c r="A46" s="476"/>
      <c r="B46" s="476"/>
      <c r="C46" s="478"/>
      <c r="D46" s="604"/>
      <c r="E46" s="476"/>
      <c r="F46" s="476"/>
      <c r="G46" s="476"/>
      <c r="H46" s="232">
        <v>42998</v>
      </c>
      <c r="I46" s="75">
        <v>4658</v>
      </c>
      <c r="J46" s="25"/>
      <c r="K46" s="123"/>
    </row>
    <row r="47" spans="1:11" ht="12.75">
      <c r="A47" s="448"/>
      <c r="B47" s="448"/>
      <c r="C47" s="478"/>
      <c r="D47" s="604"/>
      <c r="E47" s="476"/>
      <c r="F47" s="476"/>
      <c r="G47" s="476"/>
      <c r="H47" s="232">
        <v>43028</v>
      </c>
      <c r="I47" s="260">
        <v>4658</v>
      </c>
      <c r="J47" s="98"/>
      <c r="K47" s="261"/>
    </row>
    <row r="48" spans="1:11" ht="12.75">
      <c r="A48" s="473">
        <v>27</v>
      </c>
      <c r="B48" s="473" t="s">
        <v>1155</v>
      </c>
      <c r="C48" s="421">
        <v>2702504</v>
      </c>
      <c r="D48" s="423" t="s">
        <v>1134</v>
      </c>
      <c r="E48" s="434">
        <v>277</v>
      </c>
      <c r="F48" s="518">
        <v>4709</v>
      </c>
      <c r="G48" s="518">
        <v>14127</v>
      </c>
      <c r="H48" s="45">
        <v>42875</v>
      </c>
      <c r="I48" s="103">
        <v>2354.5</v>
      </c>
      <c r="J48" s="46"/>
      <c r="K48" s="99"/>
    </row>
    <row r="49" spans="1:11" ht="12.75">
      <c r="A49" s="474"/>
      <c r="B49" s="474"/>
      <c r="C49" s="421"/>
      <c r="D49" s="423"/>
      <c r="E49" s="434"/>
      <c r="F49" s="434"/>
      <c r="G49" s="434"/>
      <c r="H49" s="45">
        <v>42906</v>
      </c>
      <c r="I49" s="103">
        <v>2354.5</v>
      </c>
      <c r="J49" s="46"/>
      <c r="K49" s="99"/>
    </row>
    <row r="50" spans="1:11" ht="12.75">
      <c r="A50" s="474"/>
      <c r="B50" s="474"/>
      <c r="C50" s="421"/>
      <c r="D50" s="423"/>
      <c r="E50" s="434"/>
      <c r="F50" s="434"/>
      <c r="G50" s="434"/>
      <c r="H50" s="45">
        <v>42936</v>
      </c>
      <c r="I50" s="103">
        <v>2354.5</v>
      </c>
      <c r="J50" s="46"/>
      <c r="K50" s="99"/>
    </row>
    <row r="51" spans="1:11" ht="12.75">
      <c r="A51" s="474"/>
      <c r="B51" s="474"/>
      <c r="C51" s="421"/>
      <c r="D51" s="423"/>
      <c r="E51" s="434"/>
      <c r="F51" s="434"/>
      <c r="G51" s="434"/>
      <c r="H51" s="45">
        <v>42967</v>
      </c>
      <c r="I51" s="103">
        <v>2354.5</v>
      </c>
      <c r="J51" s="46"/>
      <c r="K51" s="99"/>
    </row>
    <row r="52" spans="1:11" ht="12.75">
      <c r="A52" s="474"/>
      <c r="B52" s="474"/>
      <c r="C52" s="421"/>
      <c r="D52" s="423"/>
      <c r="E52" s="434"/>
      <c r="F52" s="434"/>
      <c r="G52" s="434"/>
      <c r="H52" s="45">
        <v>42998</v>
      </c>
      <c r="I52" s="103">
        <v>2354.5</v>
      </c>
      <c r="J52" s="46"/>
      <c r="K52" s="99"/>
    </row>
    <row r="53" spans="1:11" ht="12.75">
      <c r="A53" s="475"/>
      <c r="B53" s="475"/>
      <c r="C53" s="421"/>
      <c r="D53" s="423"/>
      <c r="E53" s="434"/>
      <c r="F53" s="434"/>
      <c r="G53" s="434"/>
      <c r="H53" s="45">
        <v>43028</v>
      </c>
      <c r="I53" s="103">
        <v>2354.5</v>
      </c>
      <c r="J53" s="46"/>
      <c r="K53" s="99"/>
    </row>
    <row r="54" spans="1:11" ht="12.75">
      <c r="A54" s="476">
        <v>27</v>
      </c>
      <c r="B54" s="476" t="s">
        <v>1155</v>
      </c>
      <c r="C54" s="477">
        <v>2702900</v>
      </c>
      <c r="D54" s="425" t="s">
        <v>1135</v>
      </c>
      <c r="E54" s="447">
        <v>1313</v>
      </c>
      <c r="F54" s="527">
        <v>22321</v>
      </c>
      <c r="G54" s="527">
        <v>66963</v>
      </c>
      <c r="H54" s="232">
        <v>42875</v>
      </c>
      <c r="I54" s="75">
        <v>11160.5</v>
      </c>
      <c r="J54" s="194">
        <v>42877</v>
      </c>
      <c r="K54" s="24">
        <v>11160.5</v>
      </c>
    </row>
    <row r="55" spans="1:11" ht="12.75">
      <c r="A55" s="476"/>
      <c r="B55" s="476"/>
      <c r="C55" s="478"/>
      <c r="D55" s="492"/>
      <c r="E55" s="476"/>
      <c r="F55" s="476"/>
      <c r="G55" s="476"/>
      <c r="H55" s="232">
        <v>42906</v>
      </c>
      <c r="I55" s="75">
        <v>11160.5</v>
      </c>
      <c r="J55" s="194">
        <v>42914</v>
      </c>
      <c r="K55" s="24">
        <v>11160.5</v>
      </c>
    </row>
    <row r="56" spans="1:11" ht="12.75">
      <c r="A56" s="476"/>
      <c r="B56" s="476"/>
      <c r="C56" s="478"/>
      <c r="D56" s="492"/>
      <c r="E56" s="476"/>
      <c r="F56" s="476"/>
      <c r="G56" s="476"/>
      <c r="H56" s="232">
        <v>42936</v>
      </c>
      <c r="I56" s="75">
        <v>11160.5</v>
      </c>
      <c r="J56" s="194">
        <v>42928</v>
      </c>
      <c r="K56" s="24">
        <v>11160.5</v>
      </c>
    </row>
    <row r="57" spans="1:11" ht="12.75">
      <c r="A57" s="476"/>
      <c r="B57" s="476"/>
      <c r="C57" s="478"/>
      <c r="D57" s="492"/>
      <c r="E57" s="476"/>
      <c r="F57" s="476"/>
      <c r="G57" s="476"/>
      <c r="H57" s="232">
        <v>42967</v>
      </c>
      <c r="I57" s="75">
        <v>11160.5</v>
      </c>
      <c r="J57" s="194">
        <v>42956</v>
      </c>
      <c r="K57" s="24">
        <v>11160.5</v>
      </c>
    </row>
    <row r="58" spans="1:11" ht="12.75">
      <c r="A58" s="476"/>
      <c r="B58" s="476"/>
      <c r="C58" s="478"/>
      <c r="D58" s="492"/>
      <c r="E58" s="476"/>
      <c r="F58" s="476"/>
      <c r="G58" s="476"/>
      <c r="H58" s="232">
        <v>42998</v>
      </c>
      <c r="I58" s="75">
        <v>11160.5</v>
      </c>
      <c r="J58" s="194">
        <v>42990</v>
      </c>
      <c r="K58" s="24">
        <v>11160.5</v>
      </c>
    </row>
    <row r="59" spans="1:11" ht="12.75">
      <c r="A59" s="476"/>
      <c r="B59" s="476"/>
      <c r="C59" s="432"/>
      <c r="D59" s="453"/>
      <c r="E59" s="448"/>
      <c r="F59" s="448"/>
      <c r="G59" s="448"/>
      <c r="H59" s="232">
        <v>43028</v>
      </c>
      <c r="I59" s="75">
        <v>11160.5</v>
      </c>
      <c r="J59" s="194"/>
      <c r="K59" s="24"/>
    </row>
    <row r="60" spans="1:11" ht="12.75">
      <c r="A60" s="434">
        <v>27</v>
      </c>
      <c r="B60" s="434" t="s">
        <v>1155</v>
      </c>
      <c r="C60" s="482">
        <v>2703106</v>
      </c>
      <c r="D60" s="485" t="s">
        <v>1136</v>
      </c>
      <c r="E60" s="473">
        <v>274</v>
      </c>
      <c r="F60" s="530">
        <v>4658</v>
      </c>
      <c r="G60" s="530">
        <v>13974</v>
      </c>
      <c r="H60" s="45">
        <v>42875</v>
      </c>
      <c r="I60" s="103">
        <v>2329</v>
      </c>
      <c r="J60" s="46"/>
      <c r="K60" s="99"/>
    </row>
    <row r="61" spans="1:11" ht="12.75">
      <c r="A61" s="434"/>
      <c r="B61" s="434"/>
      <c r="C61" s="483"/>
      <c r="D61" s="486"/>
      <c r="E61" s="474"/>
      <c r="F61" s="474"/>
      <c r="G61" s="474"/>
      <c r="H61" s="45">
        <v>42906</v>
      </c>
      <c r="I61" s="103">
        <v>2329</v>
      </c>
      <c r="J61" s="46"/>
      <c r="K61" s="99"/>
    </row>
    <row r="62" spans="1:11" ht="12.75">
      <c r="A62" s="434"/>
      <c r="B62" s="434"/>
      <c r="C62" s="483"/>
      <c r="D62" s="486"/>
      <c r="E62" s="474"/>
      <c r="F62" s="474"/>
      <c r="G62" s="474"/>
      <c r="H62" s="45">
        <v>42936</v>
      </c>
      <c r="I62" s="103">
        <v>2329</v>
      </c>
      <c r="J62" s="46"/>
      <c r="K62" s="99"/>
    </row>
    <row r="63" spans="1:11" ht="12.75">
      <c r="A63" s="434"/>
      <c r="B63" s="434"/>
      <c r="C63" s="483"/>
      <c r="D63" s="486"/>
      <c r="E63" s="474"/>
      <c r="F63" s="474"/>
      <c r="G63" s="474"/>
      <c r="H63" s="45">
        <v>42967</v>
      </c>
      <c r="I63" s="103">
        <v>2329</v>
      </c>
      <c r="J63" s="46"/>
      <c r="K63" s="99"/>
    </row>
    <row r="64" spans="1:11" ht="12.75">
      <c r="A64" s="434"/>
      <c r="B64" s="434"/>
      <c r="C64" s="483"/>
      <c r="D64" s="486"/>
      <c r="E64" s="474"/>
      <c r="F64" s="474"/>
      <c r="G64" s="474"/>
      <c r="H64" s="45">
        <v>42998</v>
      </c>
      <c r="I64" s="103">
        <v>2329</v>
      </c>
      <c r="J64" s="46"/>
      <c r="K64" s="99"/>
    </row>
    <row r="65" spans="1:11" ht="12.75">
      <c r="A65" s="434"/>
      <c r="B65" s="434"/>
      <c r="C65" s="484"/>
      <c r="D65" s="487"/>
      <c r="E65" s="475"/>
      <c r="F65" s="475"/>
      <c r="G65" s="475"/>
      <c r="H65" s="45">
        <v>43028</v>
      </c>
      <c r="I65" s="103">
        <v>2329</v>
      </c>
      <c r="J65" s="46"/>
      <c r="K65" s="99"/>
    </row>
    <row r="66" spans="1:11" ht="12.75">
      <c r="A66" s="447">
        <v>27</v>
      </c>
      <c r="B66" s="447" t="s">
        <v>1155</v>
      </c>
      <c r="C66" s="477">
        <v>2703304</v>
      </c>
      <c r="D66" s="425" t="s">
        <v>1137</v>
      </c>
      <c r="E66" s="447">
        <v>1176</v>
      </c>
      <c r="F66" s="527">
        <v>19992</v>
      </c>
      <c r="G66" s="527">
        <v>59976</v>
      </c>
      <c r="H66" s="232">
        <v>42875</v>
      </c>
      <c r="I66" s="75">
        <v>9996</v>
      </c>
      <c r="J66" s="21">
        <v>42874</v>
      </c>
      <c r="K66" s="22">
        <v>9996</v>
      </c>
    </row>
    <row r="67" spans="1:11" ht="12.75">
      <c r="A67" s="476"/>
      <c r="B67" s="476"/>
      <c r="C67" s="478"/>
      <c r="D67" s="492"/>
      <c r="E67" s="476"/>
      <c r="F67" s="476"/>
      <c r="G67" s="476"/>
      <c r="H67" s="232">
        <v>42906</v>
      </c>
      <c r="I67" s="75">
        <v>9996</v>
      </c>
      <c r="J67" s="21"/>
      <c r="K67" s="22"/>
    </row>
    <row r="68" spans="1:11" ht="12.75">
      <c r="A68" s="476"/>
      <c r="B68" s="476"/>
      <c r="C68" s="478"/>
      <c r="D68" s="492"/>
      <c r="E68" s="476"/>
      <c r="F68" s="476"/>
      <c r="G68" s="476"/>
      <c r="H68" s="232">
        <v>42936</v>
      </c>
      <c r="I68" s="75">
        <v>9996</v>
      </c>
      <c r="J68" s="21"/>
      <c r="K68" s="22"/>
    </row>
    <row r="69" spans="1:11" ht="12.75">
      <c r="A69" s="476"/>
      <c r="B69" s="476"/>
      <c r="C69" s="478"/>
      <c r="D69" s="492"/>
      <c r="E69" s="476"/>
      <c r="F69" s="476"/>
      <c r="G69" s="476"/>
      <c r="H69" s="232">
        <v>42967</v>
      </c>
      <c r="I69" s="75">
        <v>9996</v>
      </c>
      <c r="J69" s="21"/>
      <c r="K69" s="22"/>
    </row>
    <row r="70" spans="1:11" ht="12.75">
      <c r="A70" s="476"/>
      <c r="B70" s="476"/>
      <c r="C70" s="478"/>
      <c r="D70" s="492"/>
      <c r="E70" s="476"/>
      <c r="F70" s="476"/>
      <c r="G70" s="476"/>
      <c r="H70" s="232">
        <v>42998</v>
      </c>
      <c r="I70" s="75">
        <v>9996</v>
      </c>
      <c r="J70" s="21"/>
      <c r="K70" s="22"/>
    </row>
    <row r="71" spans="1:11" ht="12.75">
      <c r="A71" s="448"/>
      <c r="B71" s="448"/>
      <c r="C71" s="432"/>
      <c r="D71" s="453"/>
      <c r="E71" s="448"/>
      <c r="F71" s="448"/>
      <c r="G71" s="448"/>
      <c r="H71" s="232">
        <v>43028</v>
      </c>
      <c r="I71" s="75">
        <v>9996</v>
      </c>
      <c r="J71" s="21"/>
      <c r="K71" s="22"/>
    </row>
    <row r="72" spans="1:11" ht="12.75">
      <c r="A72" s="473">
        <v>27</v>
      </c>
      <c r="B72" s="473" t="s">
        <v>1155</v>
      </c>
      <c r="C72" s="482">
        <v>2703403</v>
      </c>
      <c r="D72" s="485" t="s">
        <v>1138</v>
      </c>
      <c r="E72" s="473">
        <v>303</v>
      </c>
      <c r="F72" s="530">
        <v>5151</v>
      </c>
      <c r="G72" s="530">
        <v>15453</v>
      </c>
      <c r="H72" s="45">
        <v>42875</v>
      </c>
      <c r="I72" s="103">
        <v>2575.5</v>
      </c>
      <c r="J72" s="46"/>
      <c r="K72" s="99"/>
    </row>
    <row r="73" spans="1:11" ht="12.75">
      <c r="A73" s="474"/>
      <c r="B73" s="474"/>
      <c r="C73" s="483"/>
      <c r="D73" s="486"/>
      <c r="E73" s="474"/>
      <c r="F73" s="474"/>
      <c r="G73" s="474"/>
      <c r="H73" s="45">
        <v>42906</v>
      </c>
      <c r="I73" s="103">
        <v>2575.5</v>
      </c>
      <c r="J73" s="46"/>
      <c r="K73" s="99"/>
    </row>
    <row r="74" spans="1:11" ht="12.75">
      <c r="A74" s="474"/>
      <c r="B74" s="474"/>
      <c r="C74" s="483"/>
      <c r="D74" s="486"/>
      <c r="E74" s="474"/>
      <c r="F74" s="474"/>
      <c r="G74" s="474"/>
      <c r="H74" s="45">
        <v>42936</v>
      </c>
      <c r="I74" s="103">
        <v>2575.5</v>
      </c>
      <c r="J74" s="46"/>
      <c r="K74" s="99"/>
    </row>
    <row r="75" spans="1:11" ht="12.75">
      <c r="A75" s="474"/>
      <c r="B75" s="474"/>
      <c r="C75" s="483"/>
      <c r="D75" s="486"/>
      <c r="E75" s="474"/>
      <c r="F75" s="474"/>
      <c r="G75" s="474"/>
      <c r="H75" s="45">
        <v>42967</v>
      </c>
      <c r="I75" s="103">
        <v>2575.5</v>
      </c>
      <c r="J75" s="46"/>
      <c r="K75" s="99"/>
    </row>
    <row r="76" spans="1:11" ht="12.75">
      <c r="A76" s="474"/>
      <c r="B76" s="474"/>
      <c r="C76" s="483"/>
      <c r="D76" s="486"/>
      <c r="E76" s="474"/>
      <c r="F76" s="474"/>
      <c r="G76" s="474"/>
      <c r="H76" s="45">
        <v>42998</v>
      </c>
      <c r="I76" s="103">
        <v>2575.5</v>
      </c>
      <c r="J76" s="46"/>
      <c r="K76" s="99"/>
    </row>
    <row r="77" spans="1:11" ht="12.75">
      <c r="A77" s="475"/>
      <c r="B77" s="475"/>
      <c r="C77" s="484"/>
      <c r="D77" s="487"/>
      <c r="E77" s="475"/>
      <c r="F77" s="475"/>
      <c r="G77" s="475"/>
      <c r="H77" s="45">
        <v>43028</v>
      </c>
      <c r="I77" s="103">
        <v>2575.5</v>
      </c>
      <c r="J77" s="46"/>
      <c r="K77" s="99"/>
    </row>
    <row r="78" spans="1:11" ht="12.75">
      <c r="A78" s="476">
        <v>27</v>
      </c>
      <c r="B78" s="476" t="s">
        <v>1155</v>
      </c>
      <c r="C78" s="478">
        <v>2703700</v>
      </c>
      <c r="D78" s="604" t="s">
        <v>1139</v>
      </c>
      <c r="E78" s="476">
        <v>249</v>
      </c>
      <c r="F78" s="527">
        <v>4233</v>
      </c>
      <c r="G78" s="527">
        <v>12699</v>
      </c>
      <c r="H78" s="232">
        <v>42875</v>
      </c>
      <c r="I78" s="101">
        <v>2116.5</v>
      </c>
      <c r="J78" s="97"/>
      <c r="K78" s="141"/>
    </row>
    <row r="79" spans="1:11" ht="12.75">
      <c r="A79" s="476"/>
      <c r="B79" s="476"/>
      <c r="C79" s="478"/>
      <c r="D79" s="604"/>
      <c r="E79" s="476"/>
      <c r="F79" s="476"/>
      <c r="G79" s="476"/>
      <c r="H79" s="232">
        <v>42906</v>
      </c>
      <c r="I79" s="75">
        <v>2116.5</v>
      </c>
      <c r="J79" s="21"/>
      <c r="K79" s="22"/>
    </row>
    <row r="80" spans="1:11" ht="12.75">
      <c r="A80" s="476"/>
      <c r="B80" s="476"/>
      <c r="C80" s="478"/>
      <c r="D80" s="604"/>
      <c r="E80" s="476"/>
      <c r="F80" s="476"/>
      <c r="G80" s="476"/>
      <c r="H80" s="232">
        <v>42936</v>
      </c>
      <c r="I80" s="75">
        <v>2116.5</v>
      </c>
      <c r="J80" s="21"/>
      <c r="K80" s="22"/>
    </row>
    <row r="81" spans="1:11" ht="12.75">
      <c r="A81" s="476"/>
      <c r="B81" s="476"/>
      <c r="C81" s="478"/>
      <c r="D81" s="604"/>
      <c r="E81" s="476"/>
      <c r="F81" s="476"/>
      <c r="G81" s="476"/>
      <c r="H81" s="232">
        <v>42967</v>
      </c>
      <c r="I81" s="75">
        <v>2116.5</v>
      </c>
      <c r="J81" s="25"/>
      <c r="K81" s="123"/>
    </row>
    <row r="82" spans="1:11" ht="12.75">
      <c r="A82" s="476"/>
      <c r="B82" s="476"/>
      <c r="C82" s="478"/>
      <c r="D82" s="604"/>
      <c r="E82" s="476"/>
      <c r="F82" s="476"/>
      <c r="G82" s="476"/>
      <c r="H82" s="232">
        <v>42998</v>
      </c>
      <c r="I82" s="75">
        <v>2116.5</v>
      </c>
      <c r="J82" s="25"/>
      <c r="K82" s="123"/>
    </row>
    <row r="83" spans="1:11" ht="12.75">
      <c r="A83" s="476"/>
      <c r="B83" s="476"/>
      <c r="C83" s="478"/>
      <c r="D83" s="604"/>
      <c r="E83" s="476"/>
      <c r="F83" s="476"/>
      <c r="G83" s="476"/>
      <c r="H83" s="232">
        <v>43028</v>
      </c>
      <c r="I83" s="260">
        <v>2116.5</v>
      </c>
      <c r="J83" s="98"/>
      <c r="K83" s="261"/>
    </row>
    <row r="84" spans="1:11" ht="12.75">
      <c r="A84" s="434">
        <v>27</v>
      </c>
      <c r="B84" s="434" t="s">
        <v>1155</v>
      </c>
      <c r="C84" s="421">
        <v>2704401</v>
      </c>
      <c r="D84" s="423" t="s">
        <v>1140</v>
      </c>
      <c r="E84" s="434">
        <v>624</v>
      </c>
      <c r="F84" s="518">
        <v>10608</v>
      </c>
      <c r="G84" s="518">
        <v>31824</v>
      </c>
      <c r="H84" s="45">
        <v>42875</v>
      </c>
      <c r="I84" s="103">
        <v>5304</v>
      </c>
      <c r="J84" s="46">
        <v>42957</v>
      </c>
      <c r="K84" s="99">
        <v>5304</v>
      </c>
    </row>
    <row r="85" spans="1:11" ht="12.75">
      <c r="A85" s="434"/>
      <c r="B85" s="434"/>
      <c r="C85" s="421"/>
      <c r="D85" s="423"/>
      <c r="E85" s="434"/>
      <c r="F85" s="434"/>
      <c r="G85" s="434"/>
      <c r="H85" s="45">
        <v>42906</v>
      </c>
      <c r="I85" s="103">
        <v>5304</v>
      </c>
      <c r="J85" s="46">
        <v>42900</v>
      </c>
      <c r="K85" s="99">
        <v>5304</v>
      </c>
    </row>
    <row r="86" spans="1:11" ht="12.75">
      <c r="A86" s="434"/>
      <c r="B86" s="434"/>
      <c r="C86" s="421"/>
      <c r="D86" s="423"/>
      <c r="E86" s="434"/>
      <c r="F86" s="434"/>
      <c r="G86" s="434"/>
      <c r="H86" s="45">
        <v>42936</v>
      </c>
      <c r="I86" s="103">
        <v>5304</v>
      </c>
      <c r="J86" s="46">
        <v>42926</v>
      </c>
      <c r="K86" s="99">
        <v>5304</v>
      </c>
    </row>
    <row r="87" spans="1:11" ht="12.75">
      <c r="A87" s="434"/>
      <c r="B87" s="434"/>
      <c r="C87" s="421"/>
      <c r="D87" s="423"/>
      <c r="E87" s="434"/>
      <c r="F87" s="434"/>
      <c r="G87" s="434"/>
      <c r="H87" s="45">
        <v>42967</v>
      </c>
      <c r="I87" s="103">
        <v>5304</v>
      </c>
      <c r="J87" s="46">
        <v>42957</v>
      </c>
      <c r="K87" s="99">
        <v>5304</v>
      </c>
    </row>
    <row r="88" spans="1:11" ht="12.75">
      <c r="A88" s="434"/>
      <c r="B88" s="434"/>
      <c r="C88" s="421"/>
      <c r="D88" s="423"/>
      <c r="E88" s="434"/>
      <c r="F88" s="434"/>
      <c r="G88" s="434"/>
      <c r="H88" s="45">
        <v>42998</v>
      </c>
      <c r="I88" s="103">
        <v>5304</v>
      </c>
      <c r="J88" s="46"/>
      <c r="K88" s="99"/>
    </row>
    <row r="89" spans="1:11" ht="12.75">
      <c r="A89" s="434"/>
      <c r="B89" s="434"/>
      <c r="C89" s="421"/>
      <c r="D89" s="423"/>
      <c r="E89" s="434"/>
      <c r="F89" s="434"/>
      <c r="G89" s="434"/>
      <c r="H89" s="45">
        <v>43028</v>
      </c>
      <c r="I89" s="103">
        <v>5304</v>
      </c>
      <c r="J89" s="46"/>
      <c r="K89" s="99"/>
    </row>
    <row r="90" spans="1:11" ht="12.75">
      <c r="A90" s="447">
        <v>27</v>
      </c>
      <c r="B90" s="447" t="s">
        <v>1155</v>
      </c>
      <c r="C90" s="477">
        <v>2704609</v>
      </c>
      <c r="D90" s="425" t="s">
        <v>1141</v>
      </c>
      <c r="E90" s="447">
        <v>987</v>
      </c>
      <c r="F90" s="527">
        <v>16779</v>
      </c>
      <c r="G90" s="527">
        <v>50337</v>
      </c>
      <c r="H90" s="232">
        <v>42875</v>
      </c>
      <c r="I90" s="75">
        <v>8389.5</v>
      </c>
      <c r="J90" s="194">
        <v>42935</v>
      </c>
      <c r="K90" s="24">
        <v>8389.5</v>
      </c>
    </row>
    <row r="91" spans="1:11" ht="12.75">
      <c r="A91" s="476"/>
      <c r="B91" s="476"/>
      <c r="C91" s="478"/>
      <c r="D91" s="492"/>
      <c r="E91" s="476"/>
      <c r="F91" s="476"/>
      <c r="G91" s="476"/>
      <c r="H91" s="232">
        <v>42906</v>
      </c>
      <c r="I91" s="75">
        <v>8389.5</v>
      </c>
      <c r="J91" s="194">
        <v>42935</v>
      </c>
      <c r="K91" s="24">
        <v>8389.5</v>
      </c>
    </row>
    <row r="92" spans="1:11" ht="12.75">
      <c r="A92" s="476"/>
      <c r="B92" s="476"/>
      <c r="C92" s="478"/>
      <c r="D92" s="492"/>
      <c r="E92" s="476"/>
      <c r="F92" s="476"/>
      <c r="G92" s="476"/>
      <c r="H92" s="232">
        <v>42936</v>
      </c>
      <c r="I92" s="75">
        <v>8389.5</v>
      </c>
      <c r="J92" s="194">
        <v>42935</v>
      </c>
      <c r="K92" s="24">
        <v>8389.5</v>
      </c>
    </row>
    <row r="93" spans="1:11" ht="12.75">
      <c r="A93" s="476"/>
      <c r="B93" s="476"/>
      <c r="C93" s="478"/>
      <c r="D93" s="492"/>
      <c r="E93" s="476"/>
      <c r="F93" s="476"/>
      <c r="G93" s="476"/>
      <c r="H93" s="232">
        <v>42967</v>
      </c>
      <c r="I93" s="75">
        <v>8389.5</v>
      </c>
      <c r="J93" s="194">
        <v>42968</v>
      </c>
      <c r="K93" s="24">
        <v>8389.5</v>
      </c>
    </row>
    <row r="94" spans="1:11" ht="12.75">
      <c r="A94" s="476"/>
      <c r="B94" s="476"/>
      <c r="C94" s="478"/>
      <c r="D94" s="492"/>
      <c r="E94" s="476"/>
      <c r="F94" s="476"/>
      <c r="G94" s="476"/>
      <c r="H94" s="232">
        <v>42998</v>
      </c>
      <c r="I94" s="75">
        <v>8389.5</v>
      </c>
      <c r="J94" s="194"/>
      <c r="K94" s="24"/>
    </row>
    <row r="95" spans="1:11" ht="12.75">
      <c r="A95" s="448"/>
      <c r="B95" s="448"/>
      <c r="C95" s="432"/>
      <c r="D95" s="453"/>
      <c r="E95" s="448"/>
      <c r="F95" s="448"/>
      <c r="G95" s="448"/>
      <c r="H95" s="232">
        <v>43028</v>
      </c>
      <c r="I95" s="75">
        <v>8389.5</v>
      </c>
      <c r="J95" s="194"/>
      <c r="K95" s="24"/>
    </row>
    <row r="96" spans="1:11" ht="12.75">
      <c r="A96" s="473">
        <v>27</v>
      </c>
      <c r="B96" s="473" t="s">
        <v>1155</v>
      </c>
      <c r="C96" s="482">
        <v>2705002</v>
      </c>
      <c r="D96" s="485" t="s">
        <v>1142</v>
      </c>
      <c r="E96" s="473">
        <v>357</v>
      </c>
      <c r="F96" s="530">
        <v>6069</v>
      </c>
      <c r="G96" s="530">
        <v>18207</v>
      </c>
      <c r="H96" s="45">
        <v>42875</v>
      </c>
      <c r="I96" s="103">
        <v>3034.5</v>
      </c>
      <c r="J96" s="46">
        <v>42944</v>
      </c>
      <c r="K96" s="99">
        <v>3034.5</v>
      </c>
    </row>
    <row r="97" spans="1:11" ht="12.75">
      <c r="A97" s="474"/>
      <c r="B97" s="474"/>
      <c r="C97" s="483"/>
      <c r="D97" s="486"/>
      <c r="E97" s="474"/>
      <c r="F97" s="474"/>
      <c r="G97" s="474"/>
      <c r="H97" s="45">
        <v>42906</v>
      </c>
      <c r="I97" s="103">
        <v>3034.5</v>
      </c>
      <c r="J97" s="46"/>
      <c r="K97" s="99"/>
    </row>
    <row r="98" spans="1:11" ht="12.75">
      <c r="A98" s="474"/>
      <c r="B98" s="474"/>
      <c r="C98" s="483"/>
      <c r="D98" s="486"/>
      <c r="E98" s="474"/>
      <c r="F98" s="474"/>
      <c r="G98" s="474"/>
      <c r="H98" s="45">
        <v>42936</v>
      </c>
      <c r="I98" s="103">
        <v>3034.5</v>
      </c>
      <c r="J98" s="46"/>
      <c r="K98" s="99"/>
    </row>
    <row r="99" spans="1:11" ht="12.75">
      <c r="A99" s="474"/>
      <c r="B99" s="474"/>
      <c r="C99" s="483"/>
      <c r="D99" s="486"/>
      <c r="E99" s="474"/>
      <c r="F99" s="474"/>
      <c r="G99" s="474"/>
      <c r="H99" s="45">
        <v>42967</v>
      </c>
      <c r="I99" s="103">
        <v>3034.5</v>
      </c>
      <c r="J99" s="46"/>
      <c r="K99" s="99"/>
    </row>
    <row r="100" spans="1:11" ht="12.75">
      <c r="A100" s="474"/>
      <c r="B100" s="474"/>
      <c r="C100" s="483"/>
      <c r="D100" s="486"/>
      <c r="E100" s="474"/>
      <c r="F100" s="474"/>
      <c r="G100" s="474"/>
      <c r="H100" s="45">
        <v>42998</v>
      </c>
      <c r="I100" s="103">
        <v>3034.5</v>
      </c>
      <c r="J100" s="46"/>
      <c r="K100" s="99"/>
    </row>
    <row r="101" spans="1:11" ht="12.75">
      <c r="A101" s="475"/>
      <c r="B101" s="475"/>
      <c r="C101" s="484"/>
      <c r="D101" s="487"/>
      <c r="E101" s="475"/>
      <c r="F101" s="475"/>
      <c r="G101" s="475"/>
      <c r="H101" s="45">
        <v>43028</v>
      </c>
      <c r="I101" s="103">
        <v>3034.5</v>
      </c>
      <c r="J101" s="46"/>
      <c r="K101" s="99"/>
    </row>
    <row r="102" spans="1:11" ht="12.75">
      <c r="A102" s="476">
        <v>27</v>
      </c>
      <c r="B102" s="476" t="s">
        <v>1155</v>
      </c>
      <c r="C102" s="477">
        <v>2705705</v>
      </c>
      <c r="D102" s="425" t="s">
        <v>1143</v>
      </c>
      <c r="E102" s="447">
        <v>728</v>
      </c>
      <c r="F102" s="527">
        <v>12376</v>
      </c>
      <c r="G102" s="527">
        <v>37128</v>
      </c>
      <c r="H102" s="232">
        <v>42875</v>
      </c>
      <c r="I102" s="75">
        <v>6188</v>
      </c>
      <c r="J102" s="21"/>
      <c r="K102" s="22"/>
    </row>
    <row r="103" spans="1:11" ht="12.75">
      <c r="A103" s="476"/>
      <c r="B103" s="476"/>
      <c r="C103" s="478"/>
      <c r="D103" s="492"/>
      <c r="E103" s="476"/>
      <c r="F103" s="476"/>
      <c r="G103" s="476"/>
      <c r="H103" s="232">
        <v>42906</v>
      </c>
      <c r="I103" s="75">
        <v>6188</v>
      </c>
      <c r="J103" s="21"/>
      <c r="K103" s="22"/>
    </row>
    <row r="104" spans="1:11" ht="12.75">
      <c r="A104" s="476"/>
      <c r="B104" s="476"/>
      <c r="C104" s="478"/>
      <c r="D104" s="492"/>
      <c r="E104" s="476"/>
      <c r="F104" s="476"/>
      <c r="G104" s="476"/>
      <c r="H104" s="232">
        <v>42936</v>
      </c>
      <c r="I104" s="75">
        <v>6188</v>
      </c>
      <c r="J104" s="21"/>
      <c r="K104" s="22"/>
    </row>
    <row r="105" spans="1:11" ht="12.75">
      <c r="A105" s="476"/>
      <c r="B105" s="476"/>
      <c r="C105" s="478"/>
      <c r="D105" s="492"/>
      <c r="E105" s="476"/>
      <c r="F105" s="476"/>
      <c r="G105" s="476"/>
      <c r="H105" s="232">
        <v>42967</v>
      </c>
      <c r="I105" s="75">
        <v>6188</v>
      </c>
      <c r="J105" s="21"/>
      <c r="K105" s="22"/>
    </row>
    <row r="106" spans="1:11" ht="12.75">
      <c r="A106" s="476"/>
      <c r="B106" s="476"/>
      <c r="C106" s="478"/>
      <c r="D106" s="492"/>
      <c r="E106" s="476"/>
      <c r="F106" s="476"/>
      <c r="G106" s="476"/>
      <c r="H106" s="232">
        <v>42998</v>
      </c>
      <c r="I106" s="75">
        <v>6188</v>
      </c>
      <c r="J106" s="21"/>
      <c r="K106" s="22"/>
    </row>
    <row r="107" spans="1:11" ht="12.75">
      <c r="A107" s="476"/>
      <c r="B107" s="476"/>
      <c r="C107" s="432"/>
      <c r="D107" s="453"/>
      <c r="E107" s="448"/>
      <c r="F107" s="448"/>
      <c r="G107" s="448"/>
      <c r="H107" s="232">
        <v>43028</v>
      </c>
      <c r="I107" s="75">
        <v>6188</v>
      </c>
      <c r="J107" s="21"/>
      <c r="K107" s="22"/>
    </row>
    <row r="108" spans="1:11" ht="12.75">
      <c r="A108" s="434">
        <v>27</v>
      </c>
      <c r="B108" s="434" t="s">
        <v>1155</v>
      </c>
      <c r="C108" s="482">
        <v>2705804</v>
      </c>
      <c r="D108" s="485" t="s">
        <v>1144</v>
      </c>
      <c r="E108" s="473">
        <v>749</v>
      </c>
      <c r="F108" s="530">
        <v>12733</v>
      </c>
      <c r="G108" s="530">
        <v>38199</v>
      </c>
      <c r="H108" s="45">
        <v>42875</v>
      </c>
      <c r="I108" s="103">
        <v>6366.5</v>
      </c>
      <c r="J108" s="46"/>
      <c r="K108" s="99"/>
    </row>
    <row r="109" spans="1:11" ht="12.75">
      <c r="A109" s="434"/>
      <c r="B109" s="434"/>
      <c r="C109" s="483"/>
      <c r="D109" s="486"/>
      <c r="E109" s="474"/>
      <c r="F109" s="474"/>
      <c r="G109" s="474"/>
      <c r="H109" s="45">
        <v>42906</v>
      </c>
      <c r="I109" s="103">
        <v>6366.5</v>
      </c>
      <c r="J109" s="46"/>
      <c r="K109" s="99"/>
    </row>
    <row r="110" spans="1:11" ht="12.75">
      <c r="A110" s="434"/>
      <c r="B110" s="434"/>
      <c r="C110" s="483"/>
      <c r="D110" s="486"/>
      <c r="E110" s="474"/>
      <c r="F110" s="474"/>
      <c r="G110" s="474"/>
      <c r="H110" s="45">
        <v>42936</v>
      </c>
      <c r="I110" s="103">
        <v>6366.5</v>
      </c>
      <c r="J110" s="46"/>
      <c r="K110" s="99"/>
    </row>
    <row r="111" spans="1:11" ht="12.75">
      <c r="A111" s="434"/>
      <c r="B111" s="434"/>
      <c r="C111" s="483"/>
      <c r="D111" s="486"/>
      <c r="E111" s="474"/>
      <c r="F111" s="474"/>
      <c r="G111" s="474"/>
      <c r="H111" s="45">
        <v>42967</v>
      </c>
      <c r="I111" s="103">
        <v>6366.5</v>
      </c>
      <c r="J111" s="46"/>
      <c r="K111" s="99"/>
    </row>
    <row r="112" spans="1:11" ht="12.75">
      <c r="A112" s="434"/>
      <c r="B112" s="434"/>
      <c r="C112" s="483"/>
      <c r="D112" s="486"/>
      <c r="E112" s="474"/>
      <c r="F112" s="474"/>
      <c r="G112" s="474"/>
      <c r="H112" s="45">
        <v>42998</v>
      </c>
      <c r="I112" s="103">
        <v>6366.5</v>
      </c>
      <c r="J112" s="46"/>
      <c r="K112" s="99"/>
    </row>
    <row r="113" spans="1:11" ht="12.75">
      <c r="A113" s="434"/>
      <c r="B113" s="434"/>
      <c r="C113" s="484"/>
      <c r="D113" s="487"/>
      <c r="E113" s="475"/>
      <c r="F113" s="475"/>
      <c r="G113" s="475"/>
      <c r="H113" s="45">
        <v>43028</v>
      </c>
      <c r="I113" s="103">
        <v>6366.5</v>
      </c>
      <c r="J113" s="46"/>
      <c r="K113" s="99"/>
    </row>
    <row r="114" spans="1:11" ht="12.75">
      <c r="A114" s="447">
        <v>27</v>
      </c>
      <c r="B114" s="447" t="s">
        <v>1155</v>
      </c>
      <c r="C114" s="478">
        <v>2706000</v>
      </c>
      <c r="D114" s="604" t="s">
        <v>1145</v>
      </c>
      <c r="E114" s="476">
        <v>403</v>
      </c>
      <c r="F114" s="527">
        <v>6851</v>
      </c>
      <c r="G114" s="527">
        <v>20553</v>
      </c>
      <c r="H114" s="232">
        <v>42875</v>
      </c>
      <c r="I114" s="101">
        <v>3425.5</v>
      </c>
      <c r="J114" s="97"/>
      <c r="K114" s="141"/>
    </row>
    <row r="115" spans="1:11" ht="12.75">
      <c r="A115" s="476"/>
      <c r="B115" s="476"/>
      <c r="C115" s="478"/>
      <c r="D115" s="604"/>
      <c r="E115" s="476"/>
      <c r="F115" s="476"/>
      <c r="G115" s="476"/>
      <c r="H115" s="232">
        <v>42906</v>
      </c>
      <c r="I115" s="75">
        <v>3425.5</v>
      </c>
      <c r="J115" s="21"/>
      <c r="K115" s="22"/>
    </row>
    <row r="116" spans="1:11" ht="12.75">
      <c r="A116" s="476"/>
      <c r="B116" s="476"/>
      <c r="C116" s="478"/>
      <c r="D116" s="604"/>
      <c r="E116" s="476"/>
      <c r="F116" s="476"/>
      <c r="G116" s="476"/>
      <c r="H116" s="232">
        <v>42936</v>
      </c>
      <c r="I116" s="75">
        <v>3425.5</v>
      </c>
      <c r="J116" s="21"/>
      <c r="K116" s="22"/>
    </row>
    <row r="117" spans="1:11" ht="12.75">
      <c r="A117" s="476"/>
      <c r="B117" s="476"/>
      <c r="C117" s="478"/>
      <c r="D117" s="604"/>
      <c r="E117" s="476"/>
      <c r="F117" s="476"/>
      <c r="G117" s="476"/>
      <c r="H117" s="232">
        <v>42967</v>
      </c>
      <c r="I117" s="75">
        <v>3425.5</v>
      </c>
      <c r="J117" s="25"/>
      <c r="K117" s="123"/>
    </row>
    <row r="118" spans="1:11" ht="12.75">
      <c r="A118" s="476"/>
      <c r="B118" s="476"/>
      <c r="C118" s="478"/>
      <c r="D118" s="604"/>
      <c r="E118" s="476"/>
      <c r="F118" s="476"/>
      <c r="G118" s="476"/>
      <c r="H118" s="232">
        <v>42998</v>
      </c>
      <c r="I118" s="75">
        <v>3425.5</v>
      </c>
      <c r="J118" s="25"/>
      <c r="K118" s="123"/>
    </row>
    <row r="119" spans="1:11" ht="12.75">
      <c r="A119" s="448"/>
      <c r="B119" s="448"/>
      <c r="C119" s="478"/>
      <c r="D119" s="604"/>
      <c r="E119" s="476"/>
      <c r="F119" s="476"/>
      <c r="G119" s="476"/>
      <c r="H119" s="232">
        <v>43028</v>
      </c>
      <c r="I119" s="260">
        <v>3425.5</v>
      </c>
      <c r="J119" s="98"/>
      <c r="K119" s="261"/>
    </row>
    <row r="120" spans="1:11" ht="12.75">
      <c r="A120" s="473">
        <v>27</v>
      </c>
      <c r="B120" s="473" t="s">
        <v>1155</v>
      </c>
      <c r="C120" s="421">
        <v>2706109</v>
      </c>
      <c r="D120" s="423" t="s">
        <v>824</v>
      </c>
      <c r="E120" s="434">
        <v>1038</v>
      </c>
      <c r="F120" s="518">
        <v>17646</v>
      </c>
      <c r="G120" s="518">
        <v>52938</v>
      </c>
      <c r="H120" s="45">
        <v>42875</v>
      </c>
      <c r="I120" s="103">
        <v>8823</v>
      </c>
      <c r="J120" s="46"/>
      <c r="K120" s="99"/>
    </row>
    <row r="121" spans="1:11" ht="12.75">
      <c r="A121" s="474"/>
      <c r="B121" s="474"/>
      <c r="C121" s="421"/>
      <c r="D121" s="423"/>
      <c r="E121" s="434"/>
      <c r="F121" s="434"/>
      <c r="G121" s="434"/>
      <c r="H121" s="45">
        <v>42906</v>
      </c>
      <c r="I121" s="103">
        <v>8823</v>
      </c>
      <c r="J121" s="46"/>
      <c r="K121" s="99"/>
    </row>
    <row r="122" spans="1:11" ht="12.75">
      <c r="A122" s="474"/>
      <c r="B122" s="474"/>
      <c r="C122" s="421"/>
      <c r="D122" s="423"/>
      <c r="E122" s="434"/>
      <c r="F122" s="434"/>
      <c r="G122" s="434"/>
      <c r="H122" s="45">
        <v>42936</v>
      </c>
      <c r="I122" s="103">
        <v>8823</v>
      </c>
      <c r="J122" s="46"/>
      <c r="K122" s="99"/>
    </row>
    <row r="123" spans="1:11" ht="12.75">
      <c r="A123" s="474"/>
      <c r="B123" s="474"/>
      <c r="C123" s="421"/>
      <c r="D123" s="423"/>
      <c r="E123" s="434"/>
      <c r="F123" s="434"/>
      <c r="G123" s="434"/>
      <c r="H123" s="45">
        <v>42967</v>
      </c>
      <c r="I123" s="103">
        <v>8823</v>
      </c>
      <c r="J123" s="46"/>
      <c r="K123" s="99"/>
    </row>
    <row r="124" spans="1:11" ht="12.75">
      <c r="A124" s="474"/>
      <c r="B124" s="474"/>
      <c r="C124" s="421"/>
      <c r="D124" s="423"/>
      <c r="E124" s="434"/>
      <c r="F124" s="434"/>
      <c r="G124" s="434"/>
      <c r="H124" s="45">
        <v>42998</v>
      </c>
      <c r="I124" s="103">
        <v>8823</v>
      </c>
      <c r="J124" s="46"/>
      <c r="K124" s="99"/>
    </row>
    <row r="125" spans="1:11" ht="12.75">
      <c r="A125" s="475"/>
      <c r="B125" s="475"/>
      <c r="C125" s="421"/>
      <c r="D125" s="423"/>
      <c r="E125" s="434"/>
      <c r="F125" s="434"/>
      <c r="G125" s="434"/>
      <c r="H125" s="45">
        <v>43028</v>
      </c>
      <c r="I125" s="103">
        <v>8823</v>
      </c>
      <c r="J125" s="46"/>
      <c r="K125" s="99"/>
    </row>
    <row r="126" spans="1:11" ht="12.75">
      <c r="A126" s="476">
        <v>27</v>
      </c>
      <c r="B126" s="476" t="s">
        <v>1155</v>
      </c>
      <c r="C126" s="477">
        <v>2706208</v>
      </c>
      <c r="D126" s="425" t="s">
        <v>1146</v>
      </c>
      <c r="E126" s="447">
        <v>505</v>
      </c>
      <c r="F126" s="527">
        <v>8585</v>
      </c>
      <c r="G126" s="527">
        <v>25755</v>
      </c>
      <c r="H126" s="232">
        <v>42875</v>
      </c>
      <c r="I126" s="75">
        <v>4292.5</v>
      </c>
      <c r="J126" s="194"/>
      <c r="K126" s="24"/>
    </row>
    <row r="127" spans="1:11" ht="12.75">
      <c r="A127" s="476"/>
      <c r="B127" s="476"/>
      <c r="C127" s="478"/>
      <c r="D127" s="492"/>
      <c r="E127" s="476"/>
      <c r="F127" s="476"/>
      <c r="G127" s="476"/>
      <c r="H127" s="232">
        <v>42906</v>
      </c>
      <c r="I127" s="75">
        <v>4292.5</v>
      </c>
      <c r="J127" s="194">
        <v>42957</v>
      </c>
      <c r="K127" s="24">
        <v>4292.5</v>
      </c>
    </row>
    <row r="128" spans="1:11" ht="12.75">
      <c r="A128" s="476"/>
      <c r="B128" s="476"/>
      <c r="C128" s="478"/>
      <c r="D128" s="492"/>
      <c r="E128" s="476"/>
      <c r="F128" s="476"/>
      <c r="G128" s="476"/>
      <c r="H128" s="232">
        <v>42936</v>
      </c>
      <c r="I128" s="75">
        <v>4292.5</v>
      </c>
      <c r="J128" s="194"/>
      <c r="K128" s="24"/>
    </row>
    <row r="129" spans="1:11" ht="12.75">
      <c r="A129" s="476"/>
      <c r="B129" s="476"/>
      <c r="C129" s="478"/>
      <c r="D129" s="492"/>
      <c r="E129" s="476"/>
      <c r="F129" s="476"/>
      <c r="G129" s="476"/>
      <c r="H129" s="232">
        <v>42967</v>
      </c>
      <c r="I129" s="75">
        <v>4292.5</v>
      </c>
      <c r="J129" s="194"/>
      <c r="K129" s="24"/>
    </row>
    <row r="130" spans="1:11" ht="12.75">
      <c r="A130" s="476"/>
      <c r="B130" s="476"/>
      <c r="C130" s="478"/>
      <c r="D130" s="492"/>
      <c r="E130" s="476"/>
      <c r="F130" s="476"/>
      <c r="G130" s="476"/>
      <c r="H130" s="232">
        <v>42998</v>
      </c>
      <c r="I130" s="75">
        <v>4292.5</v>
      </c>
      <c r="J130" s="194"/>
      <c r="K130" s="24"/>
    </row>
    <row r="131" spans="1:11" ht="12.75">
      <c r="A131" s="476"/>
      <c r="B131" s="476"/>
      <c r="C131" s="432"/>
      <c r="D131" s="453"/>
      <c r="E131" s="448"/>
      <c r="F131" s="448"/>
      <c r="G131" s="448"/>
      <c r="H131" s="232">
        <v>43028</v>
      </c>
      <c r="I131" s="75">
        <v>4292.5</v>
      </c>
      <c r="J131" s="194"/>
      <c r="K131" s="24"/>
    </row>
    <row r="132" spans="1:11" ht="12.75">
      <c r="A132" s="434">
        <v>27</v>
      </c>
      <c r="B132" s="434" t="s">
        <v>1155</v>
      </c>
      <c r="C132" s="482">
        <v>2706307</v>
      </c>
      <c r="D132" s="485" t="s">
        <v>1147</v>
      </c>
      <c r="E132" s="473">
        <v>297</v>
      </c>
      <c r="F132" s="530">
        <v>5049</v>
      </c>
      <c r="G132" s="530">
        <v>15147</v>
      </c>
      <c r="H132" s="45">
        <v>42875</v>
      </c>
      <c r="I132" s="103">
        <v>2524.5</v>
      </c>
      <c r="J132" s="46"/>
      <c r="K132" s="99"/>
    </row>
    <row r="133" spans="1:11" ht="12.75">
      <c r="A133" s="434"/>
      <c r="B133" s="434"/>
      <c r="C133" s="483"/>
      <c r="D133" s="486"/>
      <c r="E133" s="474"/>
      <c r="F133" s="474"/>
      <c r="G133" s="474"/>
      <c r="H133" s="45">
        <v>42906</v>
      </c>
      <c r="I133" s="103">
        <v>2524.5</v>
      </c>
      <c r="J133" s="46"/>
      <c r="K133" s="99"/>
    </row>
    <row r="134" spans="1:11" ht="12.75">
      <c r="A134" s="434"/>
      <c r="B134" s="434"/>
      <c r="C134" s="483"/>
      <c r="D134" s="486"/>
      <c r="E134" s="474"/>
      <c r="F134" s="474"/>
      <c r="G134" s="474"/>
      <c r="H134" s="45">
        <v>42936</v>
      </c>
      <c r="I134" s="103">
        <v>2524.5</v>
      </c>
      <c r="J134" s="46"/>
      <c r="K134" s="99"/>
    </row>
    <row r="135" spans="1:11" ht="12.75">
      <c r="A135" s="434"/>
      <c r="B135" s="434"/>
      <c r="C135" s="483"/>
      <c r="D135" s="486"/>
      <c r="E135" s="474"/>
      <c r="F135" s="474"/>
      <c r="G135" s="474"/>
      <c r="H135" s="45">
        <v>42967</v>
      </c>
      <c r="I135" s="103">
        <v>2524.5</v>
      </c>
      <c r="J135" s="46"/>
      <c r="K135" s="99"/>
    </row>
    <row r="136" spans="1:11" ht="12.75">
      <c r="A136" s="434"/>
      <c r="B136" s="434"/>
      <c r="C136" s="483"/>
      <c r="D136" s="486"/>
      <c r="E136" s="474"/>
      <c r="F136" s="474"/>
      <c r="G136" s="474"/>
      <c r="H136" s="45">
        <v>42998</v>
      </c>
      <c r="I136" s="103">
        <v>2524.5</v>
      </c>
      <c r="J136" s="46"/>
      <c r="K136" s="99"/>
    </row>
    <row r="137" spans="1:11" ht="12.75">
      <c r="A137" s="434"/>
      <c r="B137" s="434"/>
      <c r="C137" s="484"/>
      <c r="D137" s="487"/>
      <c r="E137" s="475"/>
      <c r="F137" s="475"/>
      <c r="G137" s="475"/>
      <c r="H137" s="45">
        <v>43028</v>
      </c>
      <c r="I137" s="103">
        <v>2524.5</v>
      </c>
      <c r="J137" s="46"/>
      <c r="K137" s="99"/>
    </row>
    <row r="138" spans="1:11" ht="12.75">
      <c r="A138" s="447">
        <v>27</v>
      </c>
      <c r="B138" s="447" t="s">
        <v>1155</v>
      </c>
      <c r="C138" s="477">
        <v>2706406</v>
      </c>
      <c r="D138" s="425" t="s">
        <v>1148</v>
      </c>
      <c r="E138" s="447">
        <v>1429</v>
      </c>
      <c r="F138" s="527">
        <v>24293</v>
      </c>
      <c r="G138" s="527">
        <v>72879</v>
      </c>
      <c r="H138" s="232">
        <v>42875</v>
      </c>
      <c r="I138" s="75">
        <v>12146.5</v>
      </c>
      <c r="J138" s="21">
        <v>42874</v>
      </c>
      <c r="K138" s="22">
        <v>12146.5</v>
      </c>
    </row>
    <row r="139" spans="1:11" ht="12.75">
      <c r="A139" s="476"/>
      <c r="B139" s="476"/>
      <c r="C139" s="478"/>
      <c r="D139" s="492"/>
      <c r="E139" s="476"/>
      <c r="F139" s="476"/>
      <c r="G139" s="476"/>
      <c r="H139" s="232">
        <v>42906</v>
      </c>
      <c r="I139" s="75">
        <v>12146.5</v>
      </c>
      <c r="J139" s="21"/>
      <c r="K139" s="22"/>
    </row>
    <row r="140" spans="1:11" ht="12.75">
      <c r="A140" s="476"/>
      <c r="B140" s="476"/>
      <c r="C140" s="478"/>
      <c r="D140" s="492"/>
      <c r="E140" s="476"/>
      <c r="F140" s="476"/>
      <c r="G140" s="476"/>
      <c r="H140" s="232">
        <v>42936</v>
      </c>
      <c r="I140" s="75">
        <v>12146.5</v>
      </c>
      <c r="J140" s="21"/>
      <c r="K140" s="22"/>
    </row>
    <row r="141" spans="1:11" ht="12.75">
      <c r="A141" s="476"/>
      <c r="B141" s="476"/>
      <c r="C141" s="478"/>
      <c r="D141" s="492"/>
      <c r="E141" s="476"/>
      <c r="F141" s="476"/>
      <c r="G141" s="476"/>
      <c r="H141" s="232">
        <v>42967</v>
      </c>
      <c r="I141" s="75">
        <v>12146.5</v>
      </c>
      <c r="J141" s="21"/>
      <c r="K141" s="22"/>
    </row>
    <row r="142" spans="1:11" ht="12.75">
      <c r="A142" s="476"/>
      <c r="B142" s="476"/>
      <c r="C142" s="478"/>
      <c r="D142" s="492"/>
      <c r="E142" s="476"/>
      <c r="F142" s="476"/>
      <c r="G142" s="476"/>
      <c r="H142" s="232">
        <v>42998</v>
      </c>
      <c r="I142" s="75">
        <v>12146.5</v>
      </c>
      <c r="J142" s="21"/>
      <c r="K142" s="22"/>
    </row>
    <row r="143" spans="1:11" ht="12.75">
      <c r="A143" s="448"/>
      <c r="B143" s="448"/>
      <c r="C143" s="432"/>
      <c r="D143" s="453"/>
      <c r="E143" s="448"/>
      <c r="F143" s="448"/>
      <c r="G143" s="448"/>
      <c r="H143" s="232">
        <v>43028</v>
      </c>
      <c r="I143" s="75">
        <v>12146.5</v>
      </c>
      <c r="J143" s="21"/>
      <c r="K143" s="22"/>
    </row>
    <row r="144" spans="1:11" ht="12.75">
      <c r="A144" s="473">
        <v>27</v>
      </c>
      <c r="B144" s="473" t="s">
        <v>1155</v>
      </c>
      <c r="C144" s="482">
        <v>2706422</v>
      </c>
      <c r="D144" s="485" t="s">
        <v>1149</v>
      </c>
      <c r="E144" s="473">
        <v>906</v>
      </c>
      <c r="F144" s="530">
        <v>15402</v>
      </c>
      <c r="G144" s="530">
        <v>46206</v>
      </c>
      <c r="H144" s="45">
        <v>42875</v>
      </c>
      <c r="I144" s="103">
        <v>7701</v>
      </c>
      <c r="J144" s="46">
        <v>42872</v>
      </c>
      <c r="K144" s="99">
        <v>7701</v>
      </c>
    </row>
    <row r="145" spans="1:11" ht="12.75">
      <c r="A145" s="474"/>
      <c r="B145" s="474"/>
      <c r="C145" s="483"/>
      <c r="D145" s="486"/>
      <c r="E145" s="474"/>
      <c r="F145" s="474"/>
      <c r="G145" s="474"/>
      <c r="H145" s="45">
        <v>42906</v>
      </c>
      <c r="I145" s="103">
        <v>7701</v>
      </c>
      <c r="J145" s="46">
        <v>42947</v>
      </c>
      <c r="K145" s="99">
        <v>7701</v>
      </c>
    </row>
    <row r="146" spans="1:11" ht="12.75">
      <c r="A146" s="474"/>
      <c r="B146" s="474"/>
      <c r="C146" s="483"/>
      <c r="D146" s="486"/>
      <c r="E146" s="474"/>
      <c r="F146" s="474"/>
      <c r="G146" s="474"/>
      <c r="H146" s="45">
        <v>42936</v>
      </c>
      <c r="I146" s="103">
        <v>7701</v>
      </c>
      <c r="J146" s="46"/>
      <c r="K146" s="99"/>
    </row>
    <row r="147" spans="1:11" ht="12.75">
      <c r="A147" s="474"/>
      <c r="B147" s="474"/>
      <c r="C147" s="483"/>
      <c r="D147" s="486"/>
      <c r="E147" s="474"/>
      <c r="F147" s="474"/>
      <c r="G147" s="474"/>
      <c r="H147" s="45">
        <v>42967</v>
      </c>
      <c r="I147" s="103">
        <v>7701</v>
      </c>
      <c r="J147" s="46"/>
      <c r="K147" s="99"/>
    </row>
    <row r="148" spans="1:11" ht="12.75">
      <c r="A148" s="474"/>
      <c r="B148" s="474"/>
      <c r="C148" s="483"/>
      <c r="D148" s="486"/>
      <c r="E148" s="474"/>
      <c r="F148" s="474"/>
      <c r="G148" s="474"/>
      <c r="H148" s="45">
        <v>42998</v>
      </c>
      <c r="I148" s="103">
        <v>7701</v>
      </c>
      <c r="J148" s="46"/>
      <c r="K148" s="99"/>
    </row>
    <row r="149" spans="1:11" ht="12.75">
      <c r="A149" s="475"/>
      <c r="B149" s="475"/>
      <c r="C149" s="484"/>
      <c r="D149" s="487"/>
      <c r="E149" s="475"/>
      <c r="F149" s="475"/>
      <c r="G149" s="475"/>
      <c r="H149" s="45">
        <v>43028</v>
      </c>
      <c r="I149" s="103">
        <v>7701</v>
      </c>
      <c r="J149" s="46"/>
      <c r="K149" s="99"/>
    </row>
    <row r="150" spans="1:11" ht="12.75">
      <c r="A150" s="476">
        <v>27</v>
      </c>
      <c r="B150" s="476" t="s">
        <v>1155</v>
      </c>
      <c r="C150" s="478">
        <v>2707107</v>
      </c>
      <c r="D150" s="604" t="s">
        <v>1150</v>
      </c>
      <c r="E150" s="476">
        <v>1430</v>
      </c>
      <c r="F150" s="527">
        <v>24310</v>
      </c>
      <c r="G150" s="527">
        <v>72930</v>
      </c>
      <c r="H150" s="232">
        <v>42875</v>
      </c>
      <c r="I150" s="101">
        <v>12155</v>
      </c>
      <c r="J150" s="97">
        <v>42963</v>
      </c>
      <c r="K150" s="141">
        <v>12155</v>
      </c>
    </row>
    <row r="151" spans="1:11" ht="12.75">
      <c r="A151" s="476"/>
      <c r="B151" s="476"/>
      <c r="C151" s="478"/>
      <c r="D151" s="604"/>
      <c r="E151" s="476"/>
      <c r="F151" s="476"/>
      <c r="G151" s="476"/>
      <c r="H151" s="232">
        <v>42906</v>
      </c>
      <c r="I151" s="75">
        <v>12155</v>
      </c>
      <c r="J151" s="21"/>
      <c r="K151" s="22"/>
    </row>
    <row r="152" spans="1:11" ht="12.75">
      <c r="A152" s="476"/>
      <c r="B152" s="476"/>
      <c r="C152" s="478"/>
      <c r="D152" s="604"/>
      <c r="E152" s="476"/>
      <c r="F152" s="476"/>
      <c r="G152" s="476"/>
      <c r="H152" s="232">
        <v>42936</v>
      </c>
      <c r="I152" s="75">
        <v>12155</v>
      </c>
      <c r="J152" s="21"/>
      <c r="K152" s="22"/>
    </row>
    <row r="153" spans="1:11" ht="12.75">
      <c r="A153" s="476"/>
      <c r="B153" s="476"/>
      <c r="C153" s="478"/>
      <c r="D153" s="604"/>
      <c r="E153" s="476"/>
      <c r="F153" s="476"/>
      <c r="G153" s="476"/>
      <c r="H153" s="232">
        <v>42967</v>
      </c>
      <c r="I153" s="75">
        <v>12155</v>
      </c>
      <c r="J153" s="25"/>
      <c r="K153" s="123"/>
    </row>
    <row r="154" spans="1:11" ht="12.75">
      <c r="A154" s="476"/>
      <c r="B154" s="476"/>
      <c r="C154" s="478"/>
      <c r="D154" s="604"/>
      <c r="E154" s="476"/>
      <c r="F154" s="476"/>
      <c r="G154" s="476"/>
      <c r="H154" s="232">
        <v>42998</v>
      </c>
      <c r="I154" s="75">
        <v>12155</v>
      </c>
      <c r="J154" s="25"/>
      <c r="K154" s="123"/>
    </row>
    <row r="155" spans="1:11" ht="12.75">
      <c r="A155" s="476"/>
      <c r="B155" s="476"/>
      <c r="C155" s="478"/>
      <c r="D155" s="604"/>
      <c r="E155" s="476"/>
      <c r="F155" s="476"/>
      <c r="G155" s="476"/>
      <c r="H155" s="232">
        <v>43028</v>
      </c>
      <c r="I155" s="260">
        <v>12155</v>
      </c>
      <c r="J155" s="98"/>
      <c r="K155" s="261"/>
    </row>
    <row r="156" spans="1:12" ht="12.75">
      <c r="A156" s="434">
        <v>27</v>
      </c>
      <c r="B156" s="434" t="s">
        <v>1155</v>
      </c>
      <c r="C156" s="421">
        <v>2707206</v>
      </c>
      <c r="D156" s="423" t="s">
        <v>1151</v>
      </c>
      <c r="E156" s="605">
        <v>909</v>
      </c>
      <c r="F156" s="518">
        <v>15453</v>
      </c>
      <c r="G156" s="518">
        <v>46359</v>
      </c>
      <c r="H156" s="45">
        <v>42875</v>
      </c>
      <c r="I156" s="103">
        <v>7726.5</v>
      </c>
      <c r="J156" s="46">
        <v>42965</v>
      </c>
      <c r="K156" s="99">
        <v>7726.5</v>
      </c>
      <c r="L156" s="219"/>
    </row>
    <row r="157" spans="1:11" ht="12.75">
      <c r="A157" s="434"/>
      <c r="B157" s="434"/>
      <c r="C157" s="421"/>
      <c r="D157" s="423"/>
      <c r="E157" s="605"/>
      <c r="F157" s="434"/>
      <c r="G157" s="434"/>
      <c r="H157" s="45">
        <v>42906</v>
      </c>
      <c r="I157" s="103">
        <v>7726.5</v>
      </c>
      <c r="J157" s="46">
        <v>42965</v>
      </c>
      <c r="K157" s="99">
        <v>7726.5</v>
      </c>
    </row>
    <row r="158" spans="1:11" ht="12.75">
      <c r="A158" s="434"/>
      <c r="B158" s="434"/>
      <c r="C158" s="421"/>
      <c r="D158" s="423"/>
      <c r="E158" s="605"/>
      <c r="F158" s="434"/>
      <c r="G158" s="434"/>
      <c r="H158" s="45">
        <v>42936</v>
      </c>
      <c r="I158" s="103">
        <v>7726.5</v>
      </c>
      <c r="J158" s="46">
        <v>42965</v>
      </c>
      <c r="K158" s="99">
        <v>7726.5</v>
      </c>
    </row>
    <row r="159" spans="1:11" ht="12.75">
      <c r="A159" s="434"/>
      <c r="B159" s="434"/>
      <c r="C159" s="421"/>
      <c r="D159" s="423"/>
      <c r="E159" s="605"/>
      <c r="F159" s="434"/>
      <c r="G159" s="434"/>
      <c r="H159" s="45">
        <v>42967</v>
      </c>
      <c r="I159" s="103">
        <v>7726.5</v>
      </c>
      <c r="J159" s="46">
        <v>42965</v>
      </c>
      <c r="K159" s="99">
        <v>7726.5</v>
      </c>
    </row>
    <row r="160" spans="1:11" ht="12.75">
      <c r="A160" s="434"/>
      <c r="B160" s="434"/>
      <c r="C160" s="421"/>
      <c r="D160" s="423"/>
      <c r="E160" s="605"/>
      <c r="F160" s="434"/>
      <c r="G160" s="434"/>
      <c r="H160" s="45">
        <v>42998</v>
      </c>
      <c r="I160" s="103">
        <v>7726.5</v>
      </c>
      <c r="J160" s="46"/>
      <c r="K160" s="99"/>
    </row>
    <row r="161" spans="1:11" ht="12.75">
      <c r="A161" s="434"/>
      <c r="B161" s="434"/>
      <c r="C161" s="421"/>
      <c r="D161" s="423"/>
      <c r="E161" s="605"/>
      <c r="F161" s="434"/>
      <c r="G161" s="434"/>
      <c r="H161" s="45">
        <v>43028</v>
      </c>
      <c r="I161" s="103">
        <v>7726.5</v>
      </c>
      <c r="J161" s="46"/>
      <c r="K161" s="99"/>
    </row>
    <row r="162" spans="1:11" ht="12.75">
      <c r="A162" s="447">
        <v>27</v>
      </c>
      <c r="B162" s="447" t="s">
        <v>1155</v>
      </c>
      <c r="C162" s="477">
        <v>2708006</v>
      </c>
      <c r="D162" s="425" t="s">
        <v>1152</v>
      </c>
      <c r="E162" s="447">
        <v>2380</v>
      </c>
      <c r="F162" s="527">
        <v>40460</v>
      </c>
      <c r="G162" s="527">
        <v>121380</v>
      </c>
      <c r="H162" s="232">
        <v>42875</v>
      </c>
      <c r="I162" s="75">
        <v>20230</v>
      </c>
      <c r="J162" s="194"/>
      <c r="K162" s="24"/>
    </row>
    <row r="163" spans="1:11" ht="12.75">
      <c r="A163" s="476"/>
      <c r="B163" s="476"/>
      <c r="C163" s="478"/>
      <c r="D163" s="492"/>
      <c r="E163" s="476"/>
      <c r="F163" s="476"/>
      <c r="G163" s="476"/>
      <c r="H163" s="232">
        <v>42906</v>
      </c>
      <c r="I163" s="75">
        <v>20230</v>
      </c>
      <c r="J163" s="194"/>
      <c r="K163" s="24"/>
    </row>
    <row r="164" spans="1:11" ht="12.75">
      <c r="A164" s="476"/>
      <c r="B164" s="476"/>
      <c r="C164" s="478"/>
      <c r="D164" s="492"/>
      <c r="E164" s="476"/>
      <c r="F164" s="476"/>
      <c r="G164" s="476"/>
      <c r="H164" s="232">
        <v>42936</v>
      </c>
      <c r="I164" s="75">
        <v>20230</v>
      </c>
      <c r="J164" s="194"/>
      <c r="K164" s="24"/>
    </row>
    <row r="165" spans="1:11" ht="12.75">
      <c r="A165" s="476"/>
      <c r="B165" s="476"/>
      <c r="C165" s="478"/>
      <c r="D165" s="492"/>
      <c r="E165" s="476"/>
      <c r="F165" s="476"/>
      <c r="G165" s="476"/>
      <c r="H165" s="232">
        <v>42967</v>
      </c>
      <c r="I165" s="75">
        <v>20230</v>
      </c>
      <c r="J165" s="194"/>
      <c r="K165" s="24"/>
    </row>
    <row r="166" spans="1:11" ht="12.75">
      <c r="A166" s="476"/>
      <c r="B166" s="476"/>
      <c r="C166" s="478"/>
      <c r="D166" s="492"/>
      <c r="E166" s="476"/>
      <c r="F166" s="476"/>
      <c r="G166" s="476"/>
      <c r="H166" s="232">
        <v>42998</v>
      </c>
      <c r="I166" s="75">
        <v>20230</v>
      </c>
      <c r="J166" s="194"/>
      <c r="K166" s="24"/>
    </row>
    <row r="167" spans="1:11" ht="12.75">
      <c r="A167" s="448"/>
      <c r="B167" s="448"/>
      <c r="C167" s="432"/>
      <c r="D167" s="453"/>
      <c r="E167" s="448"/>
      <c r="F167" s="448"/>
      <c r="G167" s="448"/>
      <c r="H167" s="232">
        <v>43028</v>
      </c>
      <c r="I167" s="75">
        <v>20230</v>
      </c>
      <c r="J167" s="194"/>
      <c r="K167" s="24"/>
    </row>
    <row r="168" spans="1:11" ht="12.75">
      <c r="A168" s="473">
        <v>27</v>
      </c>
      <c r="B168" s="473" t="s">
        <v>1155</v>
      </c>
      <c r="C168" s="482">
        <v>2708402</v>
      </c>
      <c r="D168" s="485" t="s">
        <v>1153</v>
      </c>
      <c r="E168" s="473">
        <v>2038</v>
      </c>
      <c r="F168" s="530">
        <v>34646</v>
      </c>
      <c r="G168" s="530">
        <v>103938</v>
      </c>
      <c r="H168" s="45">
        <v>42875</v>
      </c>
      <c r="I168" s="103">
        <v>17323</v>
      </c>
      <c r="J168" s="46"/>
      <c r="K168" s="99"/>
    </row>
    <row r="169" spans="1:11" ht="12.75">
      <c r="A169" s="474"/>
      <c r="B169" s="474"/>
      <c r="C169" s="483"/>
      <c r="D169" s="486"/>
      <c r="E169" s="474"/>
      <c r="F169" s="474"/>
      <c r="G169" s="474"/>
      <c r="H169" s="45">
        <v>42906</v>
      </c>
      <c r="I169" s="103">
        <v>17323</v>
      </c>
      <c r="J169" s="46"/>
      <c r="K169" s="99"/>
    </row>
    <row r="170" spans="1:11" ht="12.75">
      <c r="A170" s="474"/>
      <c r="B170" s="474"/>
      <c r="C170" s="483"/>
      <c r="D170" s="486"/>
      <c r="E170" s="474"/>
      <c r="F170" s="474"/>
      <c r="G170" s="474"/>
      <c r="H170" s="45">
        <v>42936</v>
      </c>
      <c r="I170" s="103">
        <v>17323</v>
      </c>
      <c r="J170" s="46"/>
      <c r="K170" s="99"/>
    </row>
    <row r="171" spans="1:11" ht="12.75">
      <c r="A171" s="474"/>
      <c r="B171" s="474"/>
      <c r="C171" s="483"/>
      <c r="D171" s="486"/>
      <c r="E171" s="474"/>
      <c r="F171" s="474"/>
      <c r="G171" s="474"/>
      <c r="H171" s="45">
        <v>42967</v>
      </c>
      <c r="I171" s="103">
        <v>17323</v>
      </c>
      <c r="J171" s="46"/>
      <c r="K171" s="99"/>
    </row>
    <row r="172" spans="1:11" ht="12.75">
      <c r="A172" s="474"/>
      <c r="B172" s="474"/>
      <c r="C172" s="483"/>
      <c r="D172" s="486"/>
      <c r="E172" s="474"/>
      <c r="F172" s="474"/>
      <c r="G172" s="474"/>
      <c r="H172" s="45">
        <v>42998</v>
      </c>
      <c r="I172" s="103">
        <v>17323</v>
      </c>
      <c r="J172" s="46"/>
      <c r="K172" s="99"/>
    </row>
    <row r="173" spans="1:11" ht="12.75">
      <c r="A173" s="475"/>
      <c r="B173" s="475"/>
      <c r="C173" s="484"/>
      <c r="D173" s="487"/>
      <c r="E173" s="475"/>
      <c r="F173" s="475"/>
      <c r="G173" s="475"/>
      <c r="H173" s="45">
        <v>43028</v>
      </c>
      <c r="I173" s="103">
        <v>17323</v>
      </c>
      <c r="J173" s="46"/>
      <c r="K173" s="99"/>
    </row>
    <row r="174" spans="1:11" ht="12.75">
      <c r="A174" s="447">
        <v>27</v>
      </c>
      <c r="B174" s="447" t="s">
        <v>1155</v>
      </c>
      <c r="C174" s="477">
        <v>2708956</v>
      </c>
      <c r="D174" s="425" t="s">
        <v>1154</v>
      </c>
      <c r="E174" s="447">
        <v>514</v>
      </c>
      <c r="F174" s="527">
        <v>8738</v>
      </c>
      <c r="G174" s="527">
        <v>26214</v>
      </c>
      <c r="H174" s="232">
        <v>42875</v>
      </c>
      <c r="I174" s="75">
        <v>4369</v>
      </c>
      <c r="J174" s="21">
        <v>42929</v>
      </c>
      <c r="K174" s="22">
        <v>4369</v>
      </c>
    </row>
    <row r="175" spans="1:11" ht="12.75">
      <c r="A175" s="476"/>
      <c r="B175" s="476"/>
      <c r="C175" s="478"/>
      <c r="D175" s="492"/>
      <c r="E175" s="476"/>
      <c r="F175" s="476"/>
      <c r="G175" s="476"/>
      <c r="H175" s="232">
        <v>42906</v>
      </c>
      <c r="I175" s="75">
        <v>4369</v>
      </c>
      <c r="J175" s="21">
        <v>42929</v>
      </c>
      <c r="K175" s="22">
        <v>4369</v>
      </c>
    </row>
    <row r="176" spans="1:11" ht="12.75">
      <c r="A176" s="476"/>
      <c r="B176" s="476"/>
      <c r="C176" s="478"/>
      <c r="D176" s="492"/>
      <c r="E176" s="476"/>
      <c r="F176" s="476"/>
      <c r="G176" s="476"/>
      <c r="H176" s="232">
        <v>42936</v>
      </c>
      <c r="I176" s="75">
        <v>4369</v>
      </c>
      <c r="J176" s="21">
        <v>42936</v>
      </c>
      <c r="K176" s="22">
        <v>4369</v>
      </c>
    </row>
    <row r="177" spans="1:11" ht="12.75">
      <c r="A177" s="476"/>
      <c r="B177" s="476"/>
      <c r="C177" s="478"/>
      <c r="D177" s="492"/>
      <c r="E177" s="476"/>
      <c r="F177" s="476"/>
      <c r="G177" s="476"/>
      <c r="H177" s="232">
        <v>42967</v>
      </c>
      <c r="I177" s="75">
        <v>4369</v>
      </c>
      <c r="J177" s="21">
        <v>42965</v>
      </c>
      <c r="K177" s="22">
        <v>4369</v>
      </c>
    </row>
    <row r="178" spans="1:11" ht="12.75">
      <c r="A178" s="476"/>
      <c r="B178" s="476"/>
      <c r="C178" s="478"/>
      <c r="D178" s="492"/>
      <c r="E178" s="476"/>
      <c r="F178" s="476"/>
      <c r="G178" s="476"/>
      <c r="H178" s="232">
        <v>42998</v>
      </c>
      <c r="I178" s="75">
        <v>4369</v>
      </c>
      <c r="J178" s="21"/>
      <c r="K178" s="22"/>
    </row>
    <row r="179" spans="1:11" ht="12.75">
      <c r="A179" s="448"/>
      <c r="B179" s="448"/>
      <c r="C179" s="432"/>
      <c r="D179" s="453"/>
      <c r="E179" s="448"/>
      <c r="F179" s="448"/>
      <c r="G179" s="448"/>
      <c r="H179" s="232">
        <v>43028</v>
      </c>
      <c r="I179" s="75">
        <v>4369</v>
      </c>
      <c r="J179" s="21"/>
      <c r="K179" s="22"/>
    </row>
    <row r="180" spans="1:11" ht="12.75">
      <c r="A180" s="197" t="s">
        <v>107</v>
      </c>
      <c r="B180" s="197"/>
      <c r="C180" s="197"/>
      <c r="D180" s="197">
        <f>COUNT(F6:F179)</f>
        <v>29</v>
      </c>
      <c r="E180" s="210">
        <f>SUM(E6:E179)</f>
        <v>23707</v>
      </c>
      <c r="F180" s="198">
        <f>SUM(F6:F179)</f>
        <v>403019</v>
      </c>
      <c r="G180" s="198">
        <f>SUM(G6:G179)</f>
        <v>1209057</v>
      </c>
      <c r="H180" s="197">
        <f>COUNT(H6:H179)</f>
        <v>174</v>
      </c>
      <c r="I180" s="198">
        <f>SUM(I6:I179)</f>
        <v>1209057</v>
      </c>
      <c r="J180" s="197">
        <f>COUNT(J6:J179)</f>
        <v>33</v>
      </c>
      <c r="K180" s="198">
        <f>SUM(K6:K179)</f>
        <v>272297.5</v>
      </c>
    </row>
    <row r="181" spans="1:11" ht="13.5" thickBot="1">
      <c r="A181" s="196"/>
      <c r="B181" s="196"/>
      <c r="C181" s="196"/>
      <c r="D181" s="196"/>
      <c r="E181" s="196"/>
      <c r="F181" s="196"/>
      <c r="G181" s="196"/>
      <c r="H181" s="196"/>
      <c r="I181" s="199" t="s">
        <v>108</v>
      </c>
      <c r="J181" s="196"/>
      <c r="K181" s="209">
        <f>K180/G180</f>
        <v>0.22521477482037655</v>
      </c>
    </row>
    <row r="182" spans="1:11" ht="13.5" thickBot="1">
      <c r="A182" s="188"/>
      <c r="B182" s="188"/>
      <c r="C182" s="7"/>
      <c r="D182" s="189"/>
      <c r="E182" s="190"/>
      <c r="F182" s="189"/>
      <c r="G182" s="189"/>
      <c r="H182" s="189"/>
      <c r="I182" s="191"/>
      <c r="J182" s="189"/>
      <c r="K182" s="195"/>
    </row>
    <row r="183" spans="1:11" ht="12.75">
      <c r="A183" s="188"/>
      <c r="B183" s="188"/>
      <c r="C183" s="7"/>
      <c r="D183" s="189"/>
      <c r="E183" s="190"/>
      <c r="F183" s="189"/>
      <c r="G183" s="189"/>
      <c r="H183" s="593" t="s">
        <v>109</v>
      </c>
      <c r="I183" s="594"/>
      <c r="J183" s="595"/>
      <c r="K183" s="187"/>
    </row>
    <row r="184" spans="1:11" ht="15.75" thickBot="1">
      <c r="A184" s="188"/>
      <c r="B184" s="188"/>
      <c r="C184" s="7"/>
      <c r="D184" s="189"/>
      <c r="E184" s="190"/>
      <c r="F184" s="189"/>
      <c r="G184" s="193"/>
      <c r="H184" s="596">
        <f>COUNT(J6:J179)</f>
        <v>33</v>
      </c>
      <c r="I184" s="597"/>
      <c r="J184" s="598"/>
      <c r="K184" s="186"/>
    </row>
  </sheetData>
  <sheetProtection/>
  <mergeCells count="219">
    <mergeCell ref="G150:G155"/>
    <mergeCell ref="G168:G173"/>
    <mergeCell ref="G156:G161"/>
    <mergeCell ref="G162:G167"/>
    <mergeCell ref="C150:C155"/>
    <mergeCell ref="D150:D155"/>
    <mergeCell ref="D156:D161"/>
    <mergeCell ref="F174:F179"/>
    <mergeCell ref="F150:F155"/>
    <mergeCell ref="F162:F167"/>
    <mergeCell ref="F156:F161"/>
    <mergeCell ref="F168:F173"/>
    <mergeCell ref="E168:E173"/>
    <mergeCell ref="E150:E155"/>
    <mergeCell ref="E162:E167"/>
    <mergeCell ref="E156:E161"/>
    <mergeCell ref="A162:A167"/>
    <mergeCell ref="B162:B167"/>
    <mergeCell ref="C162:C167"/>
    <mergeCell ref="D162:D167"/>
    <mergeCell ref="G174:G179"/>
    <mergeCell ref="A168:A173"/>
    <mergeCell ref="B168:B173"/>
    <mergeCell ref="C168:C173"/>
    <mergeCell ref="D168:D173"/>
    <mergeCell ref="A174:A179"/>
    <mergeCell ref="B174:B179"/>
    <mergeCell ref="C174:C179"/>
    <mergeCell ref="D174:D179"/>
    <mergeCell ref="E174:E179"/>
    <mergeCell ref="A138:A143"/>
    <mergeCell ref="A156:A161"/>
    <mergeCell ref="B156:B161"/>
    <mergeCell ref="C156:C161"/>
    <mergeCell ref="A150:A155"/>
    <mergeCell ref="B138:B143"/>
    <mergeCell ref="B150:B155"/>
    <mergeCell ref="A144:A149"/>
    <mergeCell ref="B144:B149"/>
    <mergeCell ref="E132:E137"/>
    <mergeCell ref="D138:D143"/>
    <mergeCell ref="E138:E143"/>
    <mergeCell ref="C144:C149"/>
    <mergeCell ref="D144:D149"/>
    <mergeCell ref="E144:E149"/>
    <mergeCell ref="F144:F149"/>
    <mergeCell ref="G144:G149"/>
    <mergeCell ref="C138:C143"/>
    <mergeCell ref="E126:E131"/>
    <mergeCell ref="F126:F131"/>
    <mergeCell ref="G138:G143"/>
    <mergeCell ref="F132:F137"/>
    <mergeCell ref="G126:G131"/>
    <mergeCell ref="C126:C131"/>
    <mergeCell ref="D126:D131"/>
    <mergeCell ref="F138:F143"/>
    <mergeCell ref="G132:G137"/>
    <mergeCell ref="D132:D137"/>
    <mergeCell ref="A120:A125"/>
    <mergeCell ref="A132:A137"/>
    <mergeCell ref="B132:B137"/>
    <mergeCell ref="C132:C137"/>
    <mergeCell ref="B126:B131"/>
    <mergeCell ref="A126:A131"/>
    <mergeCell ref="A108:A113"/>
    <mergeCell ref="B108:B113"/>
    <mergeCell ref="C108:C113"/>
    <mergeCell ref="D108:D113"/>
    <mergeCell ref="E120:E125"/>
    <mergeCell ref="F120:F125"/>
    <mergeCell ref="B114:B119"/>
    <mergeCell ref="C120:C125"/>
    <mergeCell ref="C114:C119"/>
    <mergeCell ref="B120:B125"/>
    <mergeCell ref="G102:G107"/>
    <mergeCell ref="D102:D107"/>
    <mergeCell ref="G120:G125"/>
    <mergeCell ref="E114:E119"/>
    <mergeCell ref="F108:F113"/>
    <mergeCell ref="G114:G119"/>
    <mergeCell ref="G108:G113"/>
    <mergeCell ref="E108:E113"/>
    <mergeCell ref="D114:D119"/>
    <mergeCell ref="D120:D125"/>
    <mergeCell ref="A90:A95"/>
    <mergeCell ref="B90:B95"/>
    <mergeCell ref="G90:G95"/>
    <mergeCell ref="D84:D89"/>
    <mergeCell ref="G84:G89"/>
    <mergeCell ref="G96:G101"/>
    <mergeCell ref="F84:F89"/>
    <mergeCell ref="E84:E89"/>
    <mergeCell ref="E90:E95"/>
    <mergeCell ref="F90:F95"/>
    <mergeCell ref="B96:B101"/>
    <mergeCell ref="F102:F107"/>
    <mergeCell ref="C96:C101"/>
    <mergeCell ref="A102:A107"/>
    <mergeCell ref="B102:B107"/>
    <mergeCell ref="C102:C107"/>
    <mergeCell ref="E102:E107"/>
    <mergeCell ref="D96:D101"/>
    <mergeCell ref="F96:F101"/>
    <mergeCell ref="E96:E101"/>
    <mergeCell ref="B78:B83"/>
    <mergeCell ref="D78:D83"/>
    <mergeCell ref="D54:D59"/>
    <mergeCell ref="E60:E65"/>
    <mergeCell ref="C66:C71"/>
    <mergeCell ref="D72:D77"/>
    <mergeCell ref="E72:E77"/>
    <mergeCell ref="E54:E59"/>
    <mergeCell ref="C60:C65"/>
    <mergeCell ref="E66:E71"/>
    <mergeCell ref="G54:G59"/>
    <mergeCell ref="G42:G47"/>
    <mergeCell ref="F54:F59"/>
    <mergeCell ref="G48:G53"/>
    <mergeCell ref="C72:C77"/>
    <mergeCell ref="F66:F71"/>
    <mergeCell ref="D66:D71"/>
    <mergeCell ref="C54:C59"/>
    <mergeCell ref="D60:D65"/>
    <mergeCell ref="A66:A71"/>
    <mergeCell ref="B66:B71"/>
    <mergeCell ref="A72:A77"/>
    <mergeCell ref="B72:B77"/>
    <mergeCell ref="G36:G41"/>
    <mergeCell ref="E42:E47"/>
    <mergeCell ref="F42:F47"/>
    <mergeCell ref="E48:E53"/>
    <mergeCell ref="F48:F53"/>
    <mergeCell ref="F36:F41"/>
    <mergeCell ref="A114:A119"/>
    <mergeCell ref="E78:E83"/>
    <mergeCell ref="C78:C83"/>
    <mergeCell ref="A78:A83"/>
    <mergeCell ref="B84:B89"/>
    <mergeCell ref="C84:C89"/>
    <mergeCell ref="C90:C95"/>
    <mergeCell ref="D90:D95"/>
    <mergeCell ref="A84:A89"/>
    <mergeCell ref="A96:A101"/>
    <mergeCell ref="B60:B65"/>
    <mergeCell ref="B42:B47"/>
    <mergeCell ref="A36:A41"/>
    <mergeCell ref="B36:B41"/>
    <mergeCell ref="A48:A53"/>
    <mergeCell ref="B54:B59"/>
    <mergeCell ref="A60:A65"/>
    <mergeCell ref="A54:A59"/>
    <mergeCell ref="B48:B53"/>
    <mergeCell ref="C36:C41"/>
    <mergeCell ref="A42:A47"/>
    <mergeCell ref="D48:D53"/>
    <mergeCell ref="E36:E41"/>
    <mergeCell ref="D42:D47"/>
    <mergeCell ref="D36:D41"/>
    <mergeCell ref="C42:C47"/>
    <mergeCell ref="C48:C53"/>
    <mergeCell ref="F24:F29"/>
    <mergeCell ref="B30:B35"/>
    <mergeCell ref="C30:C35"/>
    <mergeCell ref="D30:D35"/>
    <mergeCell ref="E30:E35"/>
    <mergeCell ref="F30:F35"/>
    <mergeCell ref="A30:A35"/>
    <mergeCell ref="E18:E23"/>
    <mergeCell ref="F18:F23"/>
    <mergeCell ref="A24:A29"/>
    <mergeCell ref="B24:B29"/>
    <mergeCell ref="C24:C29"/>
    <mergeCell ref="D24:D29"/>
    <mergeCell ref="A18:A23"/>
    <mergeCell ref="E24:E29"/>
    <mergeCell ref="B18:B23"/>
    <mergeCell ref="C18:C23"/>
    <mergeCell ref="D18:D23"/>
    <mergeCell ref="C6:C11"/>
    <mergeCell ref="A6:A11"/>
    <mergeCell ref="B6:B11"/>
    <mergeCell ref="A12:A17"/>
    <mergeCell ref="B12:B17"/>
    <mergeCell ref="F4:F5"/>
    <mergeCell ref="E6:E11"/>
    <mergeCell ref="F6:F11"/>
    <mergeCell ref="C12:C17"/>
    <mergeCell ref="D12:D17"/>
    <mergeCell ref="E12:E17"/>
    <mergeCell ref="F12:F17"/>
    <mergeCell ref="D6:D11"/>
    <mergeCell ref="A1:K1"/>
    <mergeCell ref="A2:A5"/>
    <mergeCell ref="B2:B5"/>
    <mergeCell ref="C2:C5"/>
    <mergeCell ref="D2:D5"/>
    <mergeCell ref="E2:E5"/>
    <mergeCell ref="F2:K2"/>
    <mergeCell ref="F3:I3"/>
    <mergeCell ref="K4:K5"/>
    <mergeCell ref="J3:K3"/>
    <mergeCell ref="H183:J183"/>
    <mergeCell ref="F60:F65"/>
    <mergeCell ref="G60:G65"/>
    <mergeCell ref="H184:J184"/>
    <mergeCell ref="F72:F77"/>
    <mergeCell ref="G66:G71"/>
    <mergeCell ref="G72:G77"/>
    <mergeCell ref="F78:F83"/>
    <mergeCell ref="G78:G83"/>
    <mergeCell ref="F114:F119"/>
    <mergeCell ref="J4:J5"/>
    <mergeCell ref="G24:G29"/>
    <mergeCell ref="G30:G35"/>
    <mergeCell ref="G4:G5"/>
    <mergeCell ref="H4:I4"/>
    <mergeCell ref="G6:G11"/>
    <mergeCell ref="G12:G17"/>
    <mergeCell ref="G18:G23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B144"/>
  <sheetViews>
    <sheetView tabSelected="1" zoomScale="115" zoomScaleNormal="115" zoomScalePageLayoutView="0" workbookViewId="0" topLeftCell="D1">
      <selection activeCell="N16" sqref="N16"/>
    </sheetView>
  </sheetViews>
  <sheetFormatPr defaultColWidth="9.140625" defaultRowHeight="12.75"/>
  <cols>
    <col min="1" max="1" width="14.00390625" style="0" hidden="1" customWidth="1"/>
    <col min="2" max="2" width="0" style="0" hidden="1" customWidth="1"/>
    <col min="3" max="3" width="11.28125" style="0" hidden="1" customWidth="1"/>
    <col min="4" max="4" width="16.00390625" style="0" customWidth="1"/>
    <col min="5" max="5" width="7.28125" style="0" customWidth="1"/>
    <col min="6" max="6" width="12.7109375" style="0" customWidth="1"/>
    <col min="7" max="7" width="12.421875" style="0" customWidth="1"/>
    <col min="8" max="8" width="10.140625" style="0" bestFit="1" customWidth="1"/>
    <col min="9" max="9" width="14.8515625" style="0" customWidth="1"/>
    <col min="10" max="10" width="11.140625" style="0" bestFit="1" customWidth="1"/>
    <col min="11" max="11" width="13.140625" style="0" bestFit="1" customWidth="1"/>
    <col min="12" max="12" width="5.140625" style="984" customWidth="1"/>
    <col min="13" max="13" width="9.140625" style="0" customWidth="1"/>
    <col min="15" max="15" width="14.7109375" style="0" bestFit="1" customWidth="1"/>
    <col min="16" max="16" width="10.421875" style="0" customWidth="1"/>
    <col min="17" max="17" width="13.140625" style="0" bestFit="1" customWidth="1"/>
    <col min="18" max="18" width="10.140625" style="0" bestFit="1" customWidth="1"/>
    <col min="19" max="19" width="13.140625" style="0" bestFit="1" customWidth="1"/>
  </cols>
  <sheetData>
    <row r="1" spans="4:19" ht="15.75" thickBot="1">
      <c r="D1" s="999" t="s">
        <v>1200</v>
      </c>
      <c r="E1" s="1000"/>
      <c r="F1" s="1000"/>
      <c r="G1" s="1000"/>
      <c r="H1" s="1000"/>
      <c r="I1" s="1000"/>
      <c r="J1" s="1000"/>
      <c r="K1" s="1001"/>
      <c r="M1" s="435" t="s">
        <v>1199</v>
      </c>
      <c r="N1" s="735"/>
      <c r="O1" s="735"/>
      <c r="P1" s="735"/>
      <c r="Q1" s="735"/>
      <c r="R1" s="735"/>
      <c r="S1" s="736"/>
    </row>
    <row r="2" spans="2:19" ht="15.75" customHeight="1" thickBot="1">
      <c r="B2" s="996"/>
      <c r="C2" s="996"/>
      <c r="D2" s="600" t="s">
        <v>504</v>
      </c>
      <c r="E2" s="600"/>
      <c r="F2" s="600"/>
      <c r="G2" s="600"/>
      <c r="H2" s="600"/>
      <c r="I2" s="600"/>
      <c r="J2" s="600"/>
      <c r="K2" s="601"/>
      <c r="L2" s="985"/>
      <c r="M2" s="792" t="s">
        <v>112</v>
      </c>
      <c r="N2" s="786" t="s">
        <v>1033</v>
      </c>
      <c r="O2" s="789" t="s">
        <v>113</v>
      </c>
      <c r="P2" s="789"/>
      <c r="Q2" s="789"/>
      <c r="R2" s="789" t="s">
        <v>114</v>
      </c>
      <c r="S2" s="790"/>
    </row>
    <row r="3" spans="1:19" ht="12.75">
      <c r="A3" s="454" t="s">
        <v>0</v>
      </c>
      <c r="B3" s="426" t="s">
        <v>1</v>
      </c>
      <c r="C3" s="426" t="s">
        <v>2</v>
      </c>
      <c r="D3" s="426" t="s">
        <v>3</v>
      </c>
      <c r="E3" s="442" t="s">
        <v>1031</v>
      </c>
      <c r="F3" s="445" t="s">
        <v>4</v>
      </c>
      <c r="G3" s="445"/>
      <c r="H3" s="445"/>
      <c r="I3" s="445"/>
      <c r="J3" s="445"/>
      <c r="K3" s="446"/>
      <c r="L3" s="986"/>
      <c r="M3" s="793"/>
      <c r="N3" s="784"/>
      <c r="O3" s="777"/>
      <c r="P3" s="777"/>
      <c r="Q3" s="777"/>
      <c r="R3" s="777"/>
      <c r="S3" s="791"/>
    </row>
    <row r="4" spans="1:19" ht="12.75">
      <c r="A4" s="455"/>
      <c r="B4" s="427"/>
      <c r="C4" s="427"/>
      <c r="D4" s="427"/>
      <c r="E4" s="443"/>
      <c r="F4" s="427" t="s">
        <v>5</v>
      </c>
      <c r="G4" s="427"/>
      <c r="H4" s="427"/>
      <c r="I4" s="427"/>
      <c r="J4" s="427" t="s">
        <v>6</v>
      </c>
      <c r="K4" s="457"/>
      <c r="L4" s="986"/>
      <c r="M4" s="793"/>
      <c r="N4" s="784"/>
      <c r="O4" s="777" t="s">
        <v>151</v>
      </c>
      <c r="P4" s="777" t="s">
        <v>116</v>
      </c>
      <c r="Q4" s="787" t="s">
        <v>152</v>
      </c>
      <c r="R4" s="777" t="s">
        <v>116</v>
      </c>
      <c r="S4" s="795" t="s">
        <v>152</v>
      </c>
    </row>
    <row r="5" spans="1:19" ht="17.25" customHeight="1" thickBot="1">
      <c r="A5" s="455"/>
      <c r="B5" s="427"/>
      <c r="C5" s="427"/>
      <c r="D5" s="427"/>
      <c r="E5" s="443"/>
      <c r="F5" s="602" t="s">
        <v>9</v>
      </c>
      <c r="G5" s="997" t="s">
        <v>150</v>
      </c>
      <c r="H5" s="427" t="s">
        <v>7</v>
      </c>
      <c r="I5" s="427"/>
      <c r="J5" s="427" t="s">
        <v>8</v>
      </c>
      <c r="K5" s="449" t="s">
        <v>149</v>
      </c>
      <c r="L5" s="987"/>
      <c r="M5" s="794"/>
      <c r="N5" s="785"/>
      <c r="O5" s="778"/>
      <c r="P5" s="778"/>
      <c r="Q5" s="788"/>
      <c r="R5" s="778"/>
      <c r="S5" s="796"/>
    </row>
    <row r="6" spans="1:19" ht="16.5" customHeight="1" thickBot="1">
      <c r="A6" s="456"/>
      <c r="B6" s="428"/>
      <c r="C6" s="428"/>
      <c r="D6" s="607"/>
      <c r="E6" s="947"/>
      <c r="F6" s="948"/>
      <c r="G6" s="998"/>
      <c r="H6" s="158" t="s">
        <v>8</v>
      </c>
      <c r="I6" s="159" t="s">
        <v>149</v>
      </c>
      <c r="J6" s="607"/>
      <c r="K6" s="606"/>
      <c r="L6" s="987"/>
      <c r="M6" s="954" t="s">
        <v>129</v>
      </c>
      <c r="N6" s="955">
        <v>17939</v>
      </c>
      <c r="O6" s="956">
        <f>N6*102</f>
        <v>1829778</v>
      </c>
      <c r="P6" s="963">
        <v>42875</v>
      </c>
      <c r="Q6" s="964">
        <f>O6/5</f>
        <v>365955.6</v>
      </c>
      <c r="R6" s="965">
        <v>42919</v>
      </c>
      <c r="S6" s="966">
        <v>365955.6</v>
      </c>
    </row>
    <row r="7" spans="1:19" ht="12.75">
      <c r="A7" s="989">
        <v>28</v>
      </c>
      <c r="B7" s="448" t="s">
        <v>103</v>
      </c>
      <c r="C7" s="820">
        <v>2800209</v>
      </c>
      <c r="D7" s="851" t="s">
        <v>1156</v>
      </c>
      <c r="E7" s="852">
        <v>175</v>
      </c>
      <c r="F7" s="853">
        <v>2975</v>
      </c>
      <c r="G7" s="853">
        <v>8925</v>
      </c>
      <c r="H7" s="854">
        <v>42875</v>
      </c>
      <c r="I7" s="855">
        <v>1487.5</v>
      </c>
      <c r="J7" s="856"/>
      <c r="K7" s="857"/>
      <c r="L7" s="968"/>
      <c r="M7" s="957"/>
      <c r="N7" s="839"/>
      <c r="O7" s="958"/>
      <c r="P7" s="840">
        <v>42906</v>
      </c>
      <c r="Q7" s="841">
        <f>Q6</f>
        <v>365955.6</v>
      </c>
      <c r="R7" s="842"/>
      <c r="S7" s="959"/>
    </row>
    <row r="8" spans="1:19" ht="12.75">
      <c r="A8" s="990"/>
      <c r="B8" s="433"/>
      <c r="C8" s="821"/>
      <c r="D8" s="858"/>
      <c r="E8" s="813"/>
      <c r="F8" s="813"/>
      <c r="G8" s="813"/>
      <c r="H8" s="397">
        <v>42906</v>
      </c>
      <c r="I8" s="812">
        <v>1487.5</v>
      </c>
      <c r="J8" s="393"/>
      <c r="K8" s="859"/>
      <c r="L8" s="968"/>
      <c r="M8" s="957"/>
      <c r="N8" s="839"/>
      <c r="O8" s="958"/>
      <c r="P8" s="840">
        <v>42936</v>
      </c>
      <c r="Q8" s="841">
        <f>Q7</f>
        <v>365955.6</v>
      </c>
      <c r="R8" s="842"/>
      <c r="S8" s="959"/>
    </row>
    <row r="9" spans="1:19" ht="12.75">
      <c r="A9" s="990"/>
      <c r="B9" s="433"/>
      <c r="C9" s="821"/>
      <c r="D9" s="858"/>
      <c r="E9" s="813"/>
      <c r="F9" s="813"/>
      <c r="G9" s="813"/>
      <c r="H9" s="397">
        <v>42936</v>
      </c>
      <c r="I9" s="812">
        <v>1487.5</v>
      </c>
      <c r="J9" s="814"/>
      <c r="K9" s="860"/>
      <c r="L9" s="976"/>
      <c r="M9" s="957"/>
      <c r="N9" s="839"/>
      <c r="O9" s="958"/>
      <c r="P9" s="840">
        <v>42967</v>
      </c>
      <c r="Q9" s="841">
        <f>Q8</f>
        <v>365955.6</v>
      </c>
      <c r="R9" s="842"/>
      <c r="S9" s="959"/>
    </row>
    <row r="10" spans="1:19" ht="13.5" thickBot="1">
      <c r="A10" s="990"/>
      <c r="B10" s="433"/>
      <c r="C10" s="821"/>
      <c r="D10" s="858"/>
      <c r="E10" s="813"/>
      <c r="F10" s="813"/>
      <c r="G10" s="813"/>
      <c r="H10" s="397">
        <v>42967</v>
      </c>
      <c r="I10" s="812">
        <v>1487.5</v>
      </c>
      <c r="J10" s="393"/>
      <c r="K10" s="861"/>
      <c r="L10" s="973"/>
      <c r="M10" s="960"/>
      <c r="N10" s="843"/>
      <c r="O10" s="961"/>
      <c r="P10" s="844">
        <v>42998</v>
      </c>
      <c r="Q10" s="845">
        <f>Q9</f>
        <v>365955.6</v>
      </c>
      <c r="R10" s="846"/>
      <c r="S10" s="962"/>
    </row>
    <row r="11" spans="1:12" ht="12.75">
      <c r="A11" s="990"/>
      <c r="B11" s="433"/>
      <c r="C11" s="821"/>
      <c r="D11" s="858"/>
      <c r="E11" s="813"/>
      <c r="F11" s="813"/>
      <c r="G11" s="813"/>
      <c r="H11" s="397">
        <v>42998</v>
      </c>
      <c r="I11" s="812">
        <v>1487.5</v>
      </c>
      <c r="J11" s="393"/>
      <c r="K11" s="861"/>
      <c r="L11" s="973"/>
    </row>
    <row r="12" spans="1:12" ht="13.5" thickBot="1">
      <c r="A12" s="990"/>
      <c r="B12" s="433"/>
      <c r="C12" s="821"/>
      <c r="D12" s="862"/>
      <c r="E12" s="863"/>
      <c r="F12" s="863"/>
      <c r="G12" s="863"/>
      <c r="H12" s="864">
        <v>43028</v>
      </c>
      <c r="I12" s="865">
        <v>1487.5</v>
      </c>
      <c r="J12" s="866"/>
      <c r="K12" s="867"/>
      <c r="L12" s="973"/>
    </row>
    <row r="13" spans="1:12" ht="12.75">
      <c r="A13" s="953">
        <v>28</v>
      </c>
      <c r="B13" s="434" t="s">
        <v>103</v>
      </c>
      <c r="C13" s="815">
        <v>2801009</v>
      </c>
      <c r="D13" s="879" t="s">
        <v>1157</v>
      </c>
      <c r="E13" s="880">
        <v>60</v>
      </c>
      <c r="F13" s="881">
        <v>1020</v>
      </c>
      <c r="G13" s="881">
        <v>3060</v>
      </c>
      <c r="H13" s="882">
        <v>42875</v>
      </c>
      <c r="I13" s="883">
        <v>765</v>
      </c>
      <c r="J13" s="884">
        <v>42892</v>
      </c>
      <c r="K13" s="885">
        <v>765</v>
      </c>
      <c r="L13" s="967"/>
    </row>
    <row r="14" spans="1:12" ht="12.75">
      <c r="A14" s="953"/>
      <c r="B14" s="434"/>
      <c r="C14" s="815"/>
      <c r="D14" s="886"/>
      <c r="E14" s="887"/>
      <c r="F14" s="887"/>
      <c r="G14" s="887"/>
      <c r="H14" s="888">
        <v>42906</v>
      </c>
      <c r="I14" s="889">
        <v>765</v>
      </c>
      <c r="J14" s="890">
        <v>42909</v>
      </c>
      <c r="K14" s="891">
        <v>765</v>
      </c>
      <c r="L14" s="967"/>
    </row>
    <row r="15" spans="1:12" ht="12.75">
      <c r="A15" s="953"/>
      <c r="B15" s="434"/>
      <c r="C15" s="815"/>
      <c r="D15" s="886"/>
      <c r="E15" s="887"/>
      <c r="F15" s="887"/>
      <c r="G15" s="887"/>
      <c r="H15" s="888">
        <v>42936</v>
      </c>
      <c r="I15" s="889">
        <v>765</v>
      </c>
      <c r="J15" s="890">
        <v>42912</v>
      </c>
      <c r="K15" s="891">
        <v>765</v>
      </c>
      <c r="L15" s="967"/>
    </row>
    <row r="16" spans="1:12" ht="13.5" thickBot="1">
      <c r="A16" s="953"/>
      <c r="B16" s="434"/>
      <c r="C16" s="815"/>
      <c r="D16" s="892"/>
      <c r="E16" s="893"/>
      <c r="F16" s="893"/>
      <c r="G16" s="893"/>
      <c r="H16" s="894">
        <v>42967</v>
      </c>
      <c r="I16" s="895">
        <v>765</v>
      </c>
      <c r="J16" s="896">
        <v>42912</v>
      </c>
      <c r="K16" s="897">
        <v>765</v>
      </c>
      <c r="L16" s="967"/>
    </row>
    <row r="17" spans="1:12" ht="12.75">
      <c r="A17" s="989">
        <v>28</v>
      </c>
      <c r="B17" s="448" t="s">
        <v>103</v>
      </c>
      <c r="C17" s="820">
        <v>2801207</v>
      </c>
      <c r="D17" s="822" t="s">
        <v>1158</v>
      </c>
      <c r="E17" s="823">
        <v>1736</v>
      </c>
      <c r="F17" s="824">
        <v>29512</v>
      </c>
      <c r="G17" s="824">
        <v>88536</v>
      </c>
      <c r="H17" s="825">
        <v>42875</v>
      </c>
      <c r="I17" s="826">
        <v>14756</v>
      </c>
      <c r="J17" s="827">
        <v>42874</v>
      </c>
      <c r="K17" s="828">
        <v>14756</v>
      </c>
      <c r="L17" s="967"/>
    </row>
    <row r="18" spans="1:12" ht="12.75">
      <c r="A18" s="990"/>
      <c r="B18" s="433"/>
      <c r="C18" s="821"/>
      <c r="D18" s="829"/>
      <c r="E18" s="816"/>
      <c r="F18" s="816"/>
      <c r="G18" s="816"/>
      <c r="H18" s="817">
        <v>42906</v>
      </c>
      <c r="I18" s="818">
        <v>14756</v>
      </c>
      <c r="J18" s="819">
        <v>42906</v>
      </c>
      <c r="K18" s="830">
        <v>14756</v>
      </c>
      <c r="L18" s="967"/>
    </row>
    <row r="19" spans="1:12" ht="12.75">
      <c r="A19" s="990"/>
      <c r="B19" s="433"/>
      <c r="C19" s="821"/>
      <c r="D19" s="829"/>
      <c r="E19" s="816"/>
      <c r="F19" s="816"/>
      <c r="G19" s="816"/>
      <c r="H19" s="817">
        <v>42936</v>
      </c>
      <c r="I19" s="818">
        <v>14756</v>
      </c>
      <c r="J19" s="819">
        <v>42936</v>
      </c>
      <c r="K19" s="830">
        <v>14756</v>
      </c>
      <c r="L19" s="967"/>
    </row>
    <row r="20" spans="1:12" ht="12.75">
      <c r="A20" s="990"/>
      <c r="B20" s="433"/>
      <c r="C20" s="821"/>
      <c r="D20" s="829"/>
      <c r="E20" s="816"/>
      <c r="F20" s="816"/>
      <c r="G20" s="816"/>
      <c r="H20" s="817">
        <v>42967</v>
      </c>
      <c r="I20" s="818">
        <v>14756</v>
      </c>
      <c r="J20" s="819">
        <v>42965</v>
      </c>
      <c r="K20" s="830">
        <v>14756</v>
      </c>
      <c r="L20" s="967"/>
    </row>
    <row r="21" spans="1:12" ht="12.75">
      <c r="A21" s="990"/>
      <c r="B21" s="433"/>
      <c r="C21" s="821"/>
      <c r="D21" s="829"/>
      <c r="E21" s="816"/>
      <c r="F21" s="816"/>
      <c r="G21" s="816"/>
      <c r="H21" s="817">
        <v>42998</v>
      </c>
      <c r="I21" s="818">
        <v>14756</v>
      </c>
      <c r="J21" s="819"/>
      <c r="K21" s="831"/>
      <c r="L21" s="974"/>
    </row>
    <row r="22" spans="1:12" ht="13.5" thickBot="1">
      <c r="A22" s="990"/>
      <c r="B22" s="433"/>
      <c r="C22" s="821"/>
      <c r="D22" s="832"/>
      <c r="E22" s="833"/>
      <c r="F22" s="833"/>
      <c r="G22" s="833"/>
      <c r="H22" s="834">
        <v>43028</v>
      </c>
      <c r="I22" s="835">
        <v>14756</v>
      </c>
      <c r="J22" s="836"/>
      <c r="K22" s="837"/>
      <c r="L22" s="974"/>
    </row>
    <row r="23" spans="1:12" ht="12.75">
      <c r="A23" s="953">
        <v>28</v>
      </c>
      <c r="B23" s="434" t="s">
        <v>103</v>
      </c>
      <c r="C23" s="815">
        <v>2801405</v>
      </c>
      <c r="D23" s="898" t="s">
        <v>1159</v>
      </c>
      <c r="E23" s="899">
        <v>530</v>
      </c>
      <c r="F23" s="900">
        <v>9010</v>
      </c>
      <c r="G23" s="900">
        <v>27030</v>
      </c>
      <c r="H23" s="901">
        <v>42875</v>
      </c>
      <c r="I23" s="902">
        <v>4505</v>
      </c>
      <c r="J23" s="903"/>
      <c r="K23" s="904"/>
      <c r="L23" s="968"/>
    </row>
    <row r="24" spans="1:12" ht="12.75">
      <c r="A24" s="953"/>
      <c r="B24" s="434"/>
      <c r="C24" s="815"/>
      <c r="D24" s="905"/>
      <c r="E24" s="906"/>
      <c r="F24" s="906"/>
      <c r="G24" s="906"/>
      <c r="H24" s="907">
        <v>42906</v>
      </c>
      <c r="I24" s="908">
        <v>4505</v>
      </c>
      <c r="J24" s="909"/>
      <c r="K24" s="910"/>
      <c r="L24" s="968"/>
    </row>
    <row r="25" spans="1:12" ht="12.75">
      <c r="A25" s="953"/>
      <c r="B25" s="434"/>
      <c r="C25" s="815"/>
      <c r="D25" s="905"/>
      <c r="E25" s="906"/>
      <c r="F25" s="906"/>
      <c r="G25" s="906"/>
      <c r="H25" s="907">
        <v>42936</v>
      </c>
      <c r="I25" s="908">
        <v>4505</v>
      </c>
      <c r="J25" s="909"/>
      <c r="K25" s="910"/>
      <c r="L25" s="968"/>
    </row>
    <row r="26" spans="1:132" ht="12.75">
      <c r="A26" s="953"/>
      <c r="B26" s="434"/>
      <c r="C26" s="815"/>
      <c r="D26" s="905"/>
      <c r="E26" s="906"/>
      <c r="F26" s="906"/>
      <c r="G26" s="906"/>
      <c r="H26" s="907">
        <v>42967</v>
      </c>
      <c r="I26" s="908">
        <v>4505</v>
      </c>
      <c r="J26" s="909"/>
      <c r="K26" s="910"/>
      <c r="L26" s="968"/>
      <c r="M26" s="311"/>
      <c r="S26" s="311"/>
      <c r="Y26" s="311"/>
      <c r="AE26" s="311"/>
      <c r="AJ26" s="311"/>
      <c r="AP26" s="311"/>
      <c r="AV26" s="311"/>
      <c r="BB26" s="311"/>
      <c r="BG26" s="311"/>
      <c r="BJ26" s="311"/>
      <c r="BP26" s="311"/>
      <c r="BV26" s="311"/>
      <c r="CB26" s="311"/>
      <c r="CG26" s="311"/>
      <c r="CM26" s="311"/>
      <c r="CP26" s="311"/>
      <c r="CV26" s="311"/>
      <c r="DB26" s="311"/>
      <c r="DH26" s="311"/>
      <c r="DN26" s="311"/>
      <c r="DS26" s="311"/>
      <c r="DY26" s="311"/>
      <c r="EB26" s="311"/>
    </row>
    <row r="27" spans="1:12" ht="12.75">
      <c r="A27" s="953"/>
      <c r="B27" s="434"/>
      <c r="C27" s="815"/>
      <c r="D27" s="905"/>
      <c r="E27" s="906"/>
      <c r="F27" s="906"/>
      <c r="G27" s="906"/>
      <c r="H27" s="907">
        <v>42998</v>
      </c>
      <c r="I27" s="908">
        <v>4505</v>
      </c>
      <c r="J27" s="909"/>
      <c r="K27" s="910"/>
      <c r="L27" s="968"/>
    </row>
    <row r="28" spans="1:12" ht="13.5" thickBot="1">
      <c r="A28" s="953"/>
      <c r="B28" s="434"/>
      <c r="C28" s="815"/>
      <c r="D28" s="911"/>
      <c r="E28" s="912"/>
      <c r="F28" s="912"/>
      <c r="G28" s="912"/>
      <c r="H28" s="913">
        <v>43028</v>
      </c>
      <c r="I28" s="914">
        <v>4505</v>
      </c>
      <c r="J28" s="915"/>
      <c r="K28" s="916"/>
      <c r="L28" s="968"/>
    </row>
    <row r="29" spans="1:12" ht="12.75">
      <c r="A29" s="989">
        <v>28</v>
      </c>
      <c r="B29" s="448" t="s">
        <v>103</v>
      </c>
      <c r="C29" s="820">
        <v>2802205</v>
      </c>
      <c r="D29" s="851" t="s">
        <v>1160</v>
      </c>
      <c r="E29" s="852">
        <v>248</v>
      </c>
      <c r="F29" s="853">
        <v>4216</v>
      </c>
      <c r="G29" s="853">
        <v>12648</v>
      </c>
      <c r="H29" s="854">
        <v>42875</v>
      </c>
      <c r="I29" s="855">
        <v>2108</v>
      </c>
      <c r="J29" s="856"/>
      <c r="K29" s="857"/>
      <c r="L29" s="968"/>
    </row>
    <row r="30" spans="1:12" ht="12.75">
      <c r="A30" s="990"/>
      <c r="B30" s="433"/>
      <c r="C30" s="821"/>
      <c r="D30" s="858"/>
      <c r="E30" s="813"/>
      <c r="F30" s="813"/>
      <c r="G30" s="813"/>
      <c r="H30" s="397">
        <v>42906</v>
      </c>
      <c r="I30" s="812">
        <v>2108</v>
      </c>
      <c r="J30" s="393"/>
      <c r="K30" s="859"/>
      <c r="L30" s="968"/>
    </row>
    <row r="31" spans="1:12" ht="12.75">
      <c r="A31" s="990"/>
      <c r="B31" s="433"/>
      <c r="C31" s="821"/>
      <c r="D31" s="858"/>
      <c r="E31" s="813"/>
      <c r="F31" s="813"/>
      <c r="G31" s="813"/>
      <c r="H31" s="397">
        <v>42936</v>
      </c>
      <c r="I31" s="812">
        <v>2108</v>
      </c>
      <c r="J31" s="814"/>
      <c r="K31" s="860"/>
      <c r="L31" s="976"/>
    </row>
    <row r="32" spans="1:12" ht="12.75">
      <c r="A32" s="990"/>
      <c r="B32" s="433"/>
      <c r="C32" s="821"/>
      <c r="D32" s="858"/>
      <c r="E32" s="813"/>
      <c r="F32" s="813"/>
      <c r="G32" s="813"/>
      <c r="H32" s="397">
        <v>42967</v>
      </c>
      <c r="I32" s="812">
        <v>2108</v>
      </c>
      <c r="J32" s="393"/>
      <c r="K32" s="861"/>
      <c r="L32" s="973"/>
    </row>
    <row r="33" spans="1:12" ht="12.75">
      <c r="A33" s="990"/>
      <c r="B33" s="433"/>
      <c r="C33" s="821"/>
      <c r="D33" s="858"/>
      <c r="E33" s="813"/>
      <c r="F33" s="813"/>
      <c r="G33" s="813"/>
      <c r="H33" s="397">
        <v>42998</v>
      </c>
      <c r="I33" s="812">
        <v>2108</v>
      </c>
      <c r="J33" s="393"/>
      <c r="K33" s="861"/>
      <c r="L33" s="973"/>
    </row>
    <row r="34" spans="1:12" ht="13.5" thickBot="1">
      <c r="A34" s="990"/>
      <c r="B34" s="433"/>
      <c r="C34" s="821"/>
      <c r="D34" s="862"/>
      <c r="E34" s="863"/>
      <c r="F34" s="863"/>
      <c r="G34" s="863"/>
      <c r="H34" s="864">
        <v>43028</v>
      </c>
      <c r="I34" s="865">
        <v>2108</v>
      </c>
      <c r="J34" s="866"/>
      <c r="K34" s="867"/>
      <c r="L34" s="973"/>
    </row>
    <row r="35" spans="1:12" ht="12.75">
      <c r="A35" s="953">
        <v>28</v>
      </c>
      <c r="B35" s="434" t="s">
        <v>103</v>
      </c>
      <c r="C35" s="815">
        <v>2802304</v>
      </c>
      <c r="D35" s="879" t="s">
        <v>1161</v>
      </c>
      <c r="E35" s="880">
        <v>130</v>
      </c>
      <c r="F35" s="881">
        <v>2210</v>
      </c>
      <c r="G35" s="881">
        <v>6630</v>
      </c>
      <c r="H35" s="882">
        <v>42875</v>
      </c>
      <c r="I35" s="883">
        <v>1326</v>
      </c>
      <c r="J35" s="884">
        <v>42885</v>
      </c>
      <c r="K35" s="885">
        <v>1326</v>
      </c>
      <c r="L35" s="967"/>
    </row>
    <row r="36" spans="1:12" ht="12.75">
      <c r="A36" s="953"/>
      <c r="B36" s="434"/>
      <c r="C36" s="815"/>
      <c r="D36" s="886"/>
      <c r="E36" s="887"/>
      <c r="F36" s="887"/>
      <c r="G36" s="887"/>
      <c r="H36" s="888">
        <v>42906</v>
      </c>
      <c r="I36" s="889">
        <v>1326</v>
      </c>
      <c r="J36" s="890">
        <v>42906</v>
      </c>
      <c r="K36" s="891">
        <v>1326</v>
      </c>
      <c r="L36" s="967"/>
    </row>
    <row r="37" spans="1:12" ht="12.75">
      <c r="A37" s="953"/>
      <c r="B37" s="434"/>
      <c r="C37" s="815"/>
      <c r="D37" s="886"/>
      <c r="E37" s="887"/>
      <c r="F37" s="887"/>
      <c r="G37" s="887"/>
      <c r="H37" s="888">
        <v>42936</v>
      </c>
      <c r="I37" s="889">
        <v>1326</v>
      </c>
      <c r="J37" s="890">
        <v>42936</v>
      </c>
      <c r="K37" s="891">
        <v>1326</v>
      </c>
      <c r="L37" s="967"/>
    </row>
    <row r="38" spans="1:12" ht="12.75">
      <c r="A38" s="953"/>
      <c r="B38" s="434"/>
      <c r="C38" s="815"/>
      <c r="D38" s="886"/>
      <c r="E38" s="887"/>
      <c r="F38" s="887"/>
      <c r="G38" s="887"/>
      <c r="H38" s="888">
        <v>42967</v>
      </c>
      <c r="I38" s="889">
        <v>1326</v>
      </c>
      <c r="J38" s="890">
        <v>42965</v>
      </c>
      <c r="K38" s="891">
        <v>1326</v>
      </c>
      <c r="L38" s="967"/>
    </row>
    <row r="39" spans="1:12" ht="13.5" thickBot="1">
      <c r="A39" s="953"/>
      <c r="B39" s="434"/>
      <c r="C39" s="815"/>
      <c r="D39" s="892"/>
      <c r="E39" s="893"/>
      <c r="F39" s="893"/>
      <c r="G39" s="893"/>
      <c r="H39" s="894">
        <v>42998</v>
      </c>
      <c r="I39" s="895">
        <v>1326</v>
      </c>
      <c r="J39" s="896"/>
      <c r="K39" s="897"/>
      <c r="L39" s="967"/>
    </row>
    <row r="40" spans="1:12" ht="12.75">
      <c r="A40" s="989">
        <v>28</v>
      </c>
      <c r="B40" s="448" t="s">
        <v>103</v>
      </c>
      <c r="C40" s="820">
        <v>2802403</v>
      </c>
      <c r="D40" s="851" t="s">
        <v>1162</v>
      </c>
      <c r="E40" s="852">
        <v>2063</v>
      </c>
      <c r="F40" s="853">
        <v>35071</v>
      </c>
      <c r="G40" s="853">
        <v>105213</v>
      </c>
      <c r="H40" s="854">
        <v>42875</v>
      </c>
      <c r="I40" s="855">
        <v>17535.5</v>
      </c>
      <c r="J40" s="856"/>
      <c r="K40" s="857"/>
      <c r="L40" s="968"/>
    </row>
    <row r="41" spans="1:12" ht="12.75">
      <c r="A41" s="990"/>
      <c r="B41" s="433"/>
      <c r="C41" s="821"/>
      <c r="D41" s="858"/>
      <c r="E41" s="813"/>
      <c r="F41" s="813"/>
      <c r="G41" s="813"/>
      <c r="H41" s="397">
        <v>42906</v>
      </c>
      <c r="I41" s="812">
        <v>17535.5</v>
      </c>
      <c r="J41" s="393"/>
      <c r="K41" s="859"/>
      <c r="L41" s="968"/>
    </row>
    <row r="42" spans="1:12" ht="12.75">
      <c r="A42" s="990"/>
      <c r="B42" s="433"/>
      <c r="C42" s="821"/>
      <c r="D42" s="858"/>
      <c r="E42" s="813"/>
      <c r="F42" s="813"/>
      <c r="G42" s="813"/>
      <c r="H42" s="397">
        <v>42936</v>
      </c>
      <c r="I42" s="812">
        <v>17535.5</v>
      </c>
      <c r="J42" s="814"/>
      <c r="K42" s="860"/>
      <c r="L42" s="976"/>
    </row>
    <row r="43" spans="1:12" ht="12.75">
      <c r="A43" s="990"/>
      <c r="B43" s="433"/>
      <c r="C43" s="821"/>
      <c r="D43" s="858"/>
      <c r="E43" s="813"/>
      <c r="F43" s="813"/>
      <c r="G43" s="813"/>
      <c r="H43" s="397">
        <v>42967</v>
      </c>
      <c r="I43" s="812">
        <v>17535.5</v>
      </c>
      <c r="J43" s="393"/>
      <c r="K43" s="861"/>
      <c r="L43" s="973"/>
    </row>
    <row r="44" spans="1:12" ht="12.75">
      <c r="A44" s="990"/>
      <c r="B44" s="433"/>
      <c r="C44" s="821"/>
      <c r="D44" s="858"/>
      <c r="E44" s="813"/>
      <c r="F44" s="813"/>
      <c r="G44" s="813"/>
      <c r="H44" s="397">
        <v>42998</v>
      </c>
      <c r="I44" s="812">
        <v>17535.5</v>
      </c>
      <c r="J44" s="393"/>
      <c r="K44" s="861"/>
      <c r="L44" s="973"/>
    </row>
    <row r="45" spans="1:12" ht="13.5" thickBot="1">
      <c r="A45" s="990"/>
      <c r="B45" s="433"/>
      <c r="C45" s="821"/>
      <c r="D45" s="862"/>
      <c r="E45" s="863"/>
      <c r="F45" s="863"/>
      <c r="G45" s="863"/>
      <c r="H45" s="864">
        <v>43028</v>
      </c>
      <c r="I45" s="865">
        <v>17535.5</v>
      </c>
      <c r="J45" s="866"/>
      <c r="K45" s="867"/>
      <c r="L45" s="973"/>
    </row>
    <row r="46" spans="1:12" ht="12.75">
      <c r="A46" s="953">
        <v>28</v>
      </c>
      <c r="B46" s="434" t="s">
        <v>103</v>
      </c>
      <c r="C46" s="815">
        <v>2802601</v>
      </c>
      <c r="D46" s="898" t="s">
        <v>1163</v>
      </c>
      <c r="E46" s="899">
        <v>367</v>
      </c>
      <c r="F46" s="900">
        <v>6239</v>
      </c>
      <c r="G46" s="900">
        <v>18717</v>
      </c>
      <c r="H46" s="901">
        <v>42875</v>
      </c>
      <c r="I46" s="902">
        <v>3119.5</v>
      </c>
      <c r="J46" s="903"/>
      <c r="K46" s="904"/>
      <c r="L46" s="968"/>
    </row>
    <row r="47" spans="1:12" ht="12.75">
      <c r="A47" s="953"/>
      <c r="B47" s="434"/>
      <c r="C47" s="815"/>
      <c r="D47" s="905"/>
      <c r="E47" s="906"/>
      <c r="F47" s="906"/>
      <c r="G47" s="906"/>
      <c r="H47" s="907">
        <v>42906</v>
      </c>
      <c r="I47" s="908">
        <v>3119.5</v>
      </c>
      <c r="J47" s="909"/>
      <c r="K47" s="910"/>
      <c r="L47" s="968"/>
    </row>
    <row r="48" spans="1:12" ht="12.75">
      <c r="A48" s="953"/>
      <c r="B48" s="434"/>
      <c r="C48" s="815"/>
      <c r="D48" s="905"/>
      <c r="E48" s="906"/>
      <c r="F48" s="906"/>
      <c r="G48" s="906"/>
      <c r="H48" s="907">
        <v>42936</v>
      </c>
      <c r="I48" s="908">
        <v>3119.5</v>
      </c>
      <c r="J48" s="909"/>
      <c r="K48" s="910"/>
      <c r="L48" s="968"/>
    </row>
    <row r="49" spans="1:12" ht="12.75">
      <c r="A49" s="953"/>
      <c r="B49" s="434"/>
      <c r="C49" s="815"/>
      <c r="D49" s="905"/>
      <c r="E49" s="906"/>
      <c r="F49" s="906"/>
      <c r="G49" s="906"/>
      <c r="H49" s="907">
        <v>42967</v>
      </c>
      <c r="I49" s="908">
        <v>3119.5</v>
      </c>
      <c r="J49" s="909"/>
      <c r="K49" s="910"/>
      <c r="L49" s="968"/>
    </row>
    <row r="50" spans="1:12" ht="12.75">
      <c r="A50" s="953"/>
      <c r="B50" s="434"/>
      <c r="C50" s="815"/>
      <c r="D50" s="905"/>
      <c r="E50" s="906"/>
      <c r="F50" s="906"/>
      <c r="G50" s="906"/>
      <c r="H50" s="907">
        <v>42998</v>
      </c>
      <c r="I50" s="908">
        <v>3119.5</v>
      </c>
      <c r="J50" s="909"/>
      <c r="K50" s="910"/>
      <c r="L50" s="968"/>
    </row>
    <row r="51" spans="1:12" ht="13.5" thickBot="1">
      <c r="A51" s="953"/>
      <c r="B51" s="434"/>
      <c r="C51" s="815"/>
      <c r="D51" s="911"/>
      <c r="E51" s="912"/>
      <c r="F51" s="912"/>
      <c r="G51" s="912"/>
      <c r="H51" s="913">
        <v>43028</v>
      </c>
      <c r="I51" s="914">
        <v>3119.5</v>
      </c>
      <c r="J51" s="915"/>
      <c r="K51" s="916"/>
      <c r="L51" s="968"/>
    </row>
    <row r="52" spans="1:12" ht="12.75">
      <c r="A52" s="989">
        <v>28</v>
      </c>
      <c r="B52" s="448" t="s">
        <v>103</v>
      </c>
      <c r="C52" s="820">
        <v>2803104</v>
      </c>
      <c r="D52" s="851" t="s">
        <v>1164</v>
      </c>
      <c r="E52" s="852">
        <v>485</v>
      </c>
      <c r="F52" s="853">
        <v>8245</v>
      </c>
      <c r="G52" s="853">
        <v>24735</v>
      </c>
      <c r="H52" s="825">
        <v>42875</v>
      </c>
      <c r="I52" s="826">
        <v>4122.5</v>
      </c>
      <c r="J52" s="827">
        <v>42874</v>
      </c>
      <c r="K52" s="828">
        <v>4122.5</v>
      </c>
      <c r="L52" s="967"/>
    </row>
    <row r="53" spans="1:12" ht="12.75">
      <c r="A53" s="990"/>
      <c r="B53" s="433"/>
      <c r="C53" s="821"/>
      <c r="D53" s="858"/>
      <c r="E53" s="813"/>
      <c r="F53" s="813"/>
      <c r="G53" s="813"/>
      <c r="H53" s="817">
        <v>42906</v>
      </c>
      <c r="I53" s="818">
        <v>4122.5</v>
      </c>
      <c r="J53" s="819">
        <v>42906</v>
      </c>
      <c r="K53" s="830">
        <v>4122.5</v>
      </c>
      <c r="L53" s="967"/>
    </row>
    <row r="54" spans="1:12" ht="12.75">
      <c r="A54" s="990"/>
      <c r="B54" s="433"/>
      <c r="C54" s="821"/>
      <c r="D54" s="858"/>
      <c r="E54" s="813"/>
      <c r="F54" s="813"/>
      <c r="G54" s="813"/>
      <c r="H54" s="397">
        <v>42936</v>
      </c>
      <c r="I54" s="812">
        <v>4122.5</v>
      </c>
      <c r="J54" s="25"/>
      <c r="K54" s="847"/>
      <c r="L54" s="977"/>
    </row>
    <row r="55" spans="1:12" ht="12.75">
      <c r="A55" s="990"/>
      <c r="B55" s="433"/>
      <c r="C55" s="821"/>
      <c r="D55" s="858"/>
      <c r="E55" s="813"/>
      <c r="F55" s="813"/>
      <c r="G55" s="813"/>
      <c r="H55" s="397">
        <v>42967</v>
      </c>
      <c r="I55" s="812">
        <v>4122.5</v>
      </c>
      <c r="J55" s="23"/>
      <c r="K55" s="848"/>
      <c r="L55" s="978"/>
    </row>
    <row r="56" spans="1:12" ht="12.75">
      <c r="A56" s="990"/>
      <c r="B56" s="433"/>
      <c r="C56" s="821"/>
      <c r="D56" s="858"/>
      <c r="E56" s="813"/>
      <c r="F56" s="813"/>
      <c r="G56" s="813"/>
      <c r="H56" s="397">
        <v>42998</v>
      </c>
      <c r="I56" s="812">
        <v>4122.5</v>
      </c>
      <c r="J56" s="23"/>
      <c r="K56" s="848"/>
      <c r="L56" s="978"/>
    </row>
    <row r="57" spans="1:12" ht="13.5" thickBot="1">
      <c r="A57" s="990"/>
      <c r="B57" s="433"/>
      <c r="C57" s="821"/>
      <c r="D57" s="862"/>
      <c r="E57" s="863"/>
      <c r="F57" s="863"/>
      <c r="G57" s="863"/>
      <c r="H57" s="864">
        <v>43028</v>
      </c>
      <c r="I57" s="865">
        <v>4122.5</v>
      </c>
      <c r="J57" s="849"/>
      <c r="K57" s="850"/>
      <c r="L57" s="978"/>
    </row>
    <row r="58" spans="1:12" ht="12.75">
      <c r="A58" s="953">
        <v>28</v>
      </c>
      <c r="B58" s="434" t="s">
        <v>103</v>
      </c>
      <c r="C58" s="815">
        <v>2803500</v>
      </c>
      <c r="D58" s="898" t="s">
        <v>1165</v>
      </c>
      <c r="E58" s="899">
        <v>91</v>
      </c>
      <c r="F58" s="900">
        <v>1547</v>
      </c>
      <c r="G58" s="900">
        <v>4641</v>
      </c>
      <c r="H58" s="901">
        <v>42875</v>
      </c>
      <c r="I58" s="902">
        <v>928.2</v>
      </c>
      <c r="J58" s="903"/>
      <c r="K58" s="904"/>
      <c r="L58" s="968"/>
    </row>
    <row r="59" spans="1:12" ht="12.75">
      <c r="A59" s="953"/>
      <c r="B59" s="434"/>
      <c r="C59" s="815"/>
      <c r="D59" s="905"/>
      <c r="E59" s="906"/>
      <c r="F59" s="906"/>
      <c r="G59" s="906"/>
      <c r="H59" s="907">
        <v>42906</v>
      </c>
      <c r="I59" s="908">
        <v>928.2</v>
      </c>
      <c r="J59" s="909"/>
      <c r="K59" s="910"/>
      <c r="L59" s="968"/>
    </row>
    <row r="60" spans="1:12" ht="12.75">
      <c r="A60" s="953"/>
      <c r="B60" s="434"/>
      <c r="C60" s="815"/>
      <c r="D60" s="905"/>
      <c r="E60" s="906"/>
      <c r="F60" s="906"/>
      <c r="G60" s="906"/>
      <c r="H60" s="907">
        <v>42936</v>
      </c>
      <c r="I60" s="908">
        <v>928.2</v>
      </c>
      <c r="J60" s="909"/>
      <c r="K60" s="910"/>
      <c r="L60" s="968"/>
    </row>
    <row r="61" spans="1:12" ht="12.75">
      <c r="A61" s="953"/>
      <c r="B61" s="434"/>
      <c r="C61" s="815"/>
      <c r="D61" s="905"/>
      <c r="E61" s="906"/>
      <c r="F61" s="906"/>
      <c r="G61" s="906"/>
      <c r="H61" s="907">
        <v>42967</v>
      </c>
      <c r="I61" s="908">
        <v>928.2</v>
      </c>
      <c r="J61" s="909"/>
      <c r="K61" s="910"/>
      <c r="L61" s="968"/>
    </row>
    <row r="62" spans="1:12" ht="13.5" thickBot="1">
      <c r="A62" s="953"/>
      <c r="B62" s="434"/>
      <c r="C62" s="815"/>
      <c r="D62" s="911"/>
      <c r="E62" s="912"/>
      <c r="F62" s="912"/>
      <c r="G62" s="912"/>
      <c r="H62" s="913">
        <v>42998</v>
      </c>
      <c r="I62" s="914">
        <v>928.2</v>
      </c>
      <c r="J62" s="915"/>
      <c r="K62" s="916"/>
      <c r="L62" s="968"/>
    </row>
    <row r="63" spans="1:12" ht="12.75">
      <c r="A63" s="989">
        <v>28</v>
      </c>
      <c r="B63" s="448" t="s">
        <v>103</v>
      </c>
      <c r="C63" s="820">
        <v>2803708</v>
      </c>
      <c r="D63" s="851" t="s">
        <v>1166</v>
      </c>
      <c r="E63" s="852">
        <v>54</v>
      </c>
      <c r="F63" s="853">
        <v>918</v>
      </c>
      <c r="G63" s="853">
        <v>2754</v>
      </c>
      <c r="H63" s="854">
        <v>42875</v>
      </c>
      <c r="I63" s="855">
        <v>918</v>
      </c>
      <c r="J63" s="856"/>
      <c r="K63" s="857"/>
      <c r="L63" s="968"/>
    </row>
    <row r="64" spans="1:12" ht="12.75">
      <c r="A64" s="990"/>
      <c r="B64" s="433"/>
      <c r="C64" s="821"/>
      <c r="D64" s="858"/>
      <c r="E64" s="813"/>
      <c r="F64" s="813"/>
      <c r="G64" s="813"/>
      <c r="H64" s="397">
        <v>42906</v>
      </c>
      <c r="I64" s="812">
        <v>918</v>
      </c>
      <c r="J64" s="393"/>
      <c r="K64" s="859"/>
      <c r="L64" s="968"/>
    </row>
    <row r="65" spans="1:12" ht="13.5" thickBot="1">
      <c r="A65" s="990"/>
      <c r="B65" s="433"/>
      <c r="C65" s="821"/>
      <c r="D65" s="862"/>
      <c r="E65" s="863"/>
      <c r="F65" s="863"/>
      <c r="G65" s="863"/>
      <c r="H65" s="864">
        <v>42936</v>
      </c>
      <c r="I65" s="865">
        <v>918</v>
      </c>
      <c r="J65" s="917"/>
      <c r="K65" s="918"/>
      <c r="L65" s="976"/>
    </row>
    <row r="66" spans="1:12" ht="12.75">
      <c r="A66" s="953">
        <v>28</v>
      </c>
      <c r="B66" s="434" t="s">
        <v>103</v>
      </c>
      <c r="C66" s="815">
        <v>2804201</v>
      </c>
      <c r="D66" s="898" t="s">
        <v>1167</v>
      </c>
      <c r="E66" s="899">
        <v>1875</v>
      </c>
      <c r="F66" s="900">
        <v>31875</v>
      </c>
      <c r="G66" s="900">
        <v>95625</v>
      </c>
      <c r="H66" s="901">
        <v>42875</v>
      </c>
      <c r="I66" s="902">
        <v>15937.5</v>
      </c>
      <c r="J66" s="903"/>
      <c r="K66" s="904"/>
      <c r="L66" s="968"/>
    </row>
    <row r="67" spans="1:12" ht="12.75">
      <c r="A67" s="953"/>
      <c r="B67" s="434"/>
      <c r="C67" s="815"/>
      <c r="D67" s="905"/>
      <c r="E67" s="906"/>
      <c r="F67" s="906"/>
      <c r="G67" s="906"/>
      <c r="H67" s="907">
        <v>42906</v>
      </c>
      <c r="I67" s="908">
        <v>15937.5</v>
      </c>
      <c r="J67" s="909"/>
      <c r="K67" s="910"/>
      <c r="L67" s="968"/>
    </row>
    <row r="68" spans="1:12" ht="12.75">
      <c r="A68" s="953"/>
      <c r="B68" s="434"/>
      <c r="C68" s="815"/>
      <c r="D68" s="905"/>
      <c r="E68" s="906"/>
      <c r="F68" s="906"/>
      <c r="G68" s="906"/>
      <c r="H68" s="907">
        <v>42936</v>
      </c>
      <c r="I68" s="908">
        <v>15937.5</v>
      </c>
      <c r="J68" s="909"/>
      <c r="K68" s="910"/>
      <c r="L68" s="968"/>
    </row>
    <row r="69" spans="1:12" ht="12.75">
      <c r="A69" s="953"/>
      <c r="B69" s="434"/>
      <c r="C69" s="815"/>
      <c r="D69" s="905"/>
      <c r="E69" s="906"/>
      <c r="F69" s="906"/>
      <c r="G69" s="906"/>
      <c r="H69" s="907">
        <v>42967</v>
      </c>
      <c r="I69" s="908">
        <v>15937.5</v>
      </c>
      <c r="J69" s="909"/>
      <c r="K69" s="910"/>
      <c r="L69" s="968"/>
    </row>
    <row r="70" spans="1:12" ht="12.75">
      <c r="A70" s="953"/>
      <c r="B70" s="434"/>
      <c r="C70" s="815"/>
      <c r="D70" s="905"/>
      <c r="E70" s="906"/>
      <c r="F70" s="906"/>
      <c r="G70" s="906"/>
      <c r="H70" s="907">
        <v>42998</v>
      </c>
      <c r="I70" s="908">
        <v>15937.5</v>
      </c>
      <c r="J70" s="909"/>
      <c r="K70" s="910"/>
      <c r="L70" s="968"/>
    </row>
    <row r="71" spans="1:12" ht="13.5" thickBot="1">
      <c r="A71" s="953"/>
      <c r="B71" s="434"/>
      <c r="C71" s="815"/>
      <c r="D71" s="911"/>
      <c r="E71" s="912"/>
      <c r="F71" s="912"/>
      <c r="G71" s="912"/>
      <c r="H71" s="913">
        <v>43028</v>
      </c>
      <c r="I71" s="914">
        <v>15937.5</v>
      </c>
      <c r="J71" s="915"/>
      <c r="K71" s="916"/>
      <c r="L71" s="968"/>
    </row>
    <row r="72" spans="1:12" ht="12.75">
      <c r="A72" s="990">
        <v>28</v>
      </c>
      <c r="B72" s="433" t="s">
        <v>103</v>
      </c>
      <c r="C72" s="919">
        <v>2804458</v>
      </c>
      <c r="D72" s="920" t="s">
        <v>1168</v>
      </c>
      <c r="E72" s="823">
        <v>366</v>
      </c>
      <c r="F72" s="824">
        <v>6222</v>
      </c>
      <c r="G72" s="824">
        <v>18666</v>
      </c>
      <c r="H72" s="825">
        <v>42875</v>
      </c>
      <c r="I72" s="826">
        <v>3111</v>
      </c>
      <c r="J72" s="827">
        <v>42888</v>
      </c>
      <c r="K72" s="921">
        <v>3111</v>
      </c>
      <c r="L72" s="974"/>
    </row>
    <row r="73" spans="1:12" ht="12.75">
      <c r="A73" s="990"/>
      <c r="B73" s="433"/>
      <c r="C73" s="919"/>
      <c r="D73" s="922"/>
      <c r="E73" s="816"/>
      <c r="F73" s="816"/>
      <c r="G73" s="816"/>
      <c r="H73" s="817">
        <v>42906</v>
      </c>
      <c r="I73" s="818">
        <v>3111</v>
      </c>
      <c r="J73" s="819">
        <v>42919</v>
      </c>
      <c r="K73" s="831">
        <v>3111</v>
      </c>
      <c r="L73" s="974"/>
    </row>
    <row r="74" spans="1:12" ht="12.75">
      <c r="A74" s="990"/>
      <c r="B74" s="433"/>
      <c r="C74" s="919"/>
      <c r="D74" s="922"/>
      <c r="E74" s="816"/>
      <c r="F74" s="816"/>
      <c r="G74" s="816"/>
      <c r="H74" s="817">
        <v>42936</v>
      </c>
      <c r="I74" s="818">
        <v>3111</v>
      </c>
      <c r="J74" s="817">
        <v>42937</v>
      </c>
      <c r="K74" s="831">
        <v>3111</v>
      </c>
      <c r="L74" s="974"/>
    </row>
    <row r="75" spans="1:12" ht="12.75">
      <c r="A75" s="990"/>
      <c r="B75" s="433"/>
      <c r="C75" s="919"/>
      <c r="D75" s="922"/>
      <c r="E75" s="816"/>
      <c r="F75" s="816"/>
      <c r="G75" s="816"/>
      <c r="H75" s="817">
        <v>42967</v>
      </c>
      <c r="I75" s="818">
        <v>3111</v>
      </c>
      <c r="J75" s="817">
        <v>42970</v>
      </c>
      <c r="K75" s="923">
        <v>3111</v>
      </c>
      <c r="L75" s="971"/>
    </row>
    <row r="76" spans="1:12" ht="12.75">
      <c r="A76" s="990"/>
      <c r="B76" s="433"/>
      <c r="C76" s="919"/>
      <c r="D76" s="922"/>
      <c r="E76" s="816"/>
      <c r="F76" s="816"/>
      <c r="G76" s="816"/>
      <c r="H76" s="817">
        <v>42998</v>
      </c>
      <c r="I76" s="818">
        <v>3111</v>
      </c>
      <c r="J76" s="817"/>
      <c r="K76" s="924"/>
      <c r="L76" s="972"/>
    </row>
    <row r="77" spans="1:12" ht="13.5" thickBot="1">
      <c r="A77" s="990"/>
      <c r="B77" s="433"/>
      <c r="C77" s="919"/>
      <c r="D77" s="925"/>
      <c r="E77" s="833"/>
      <c r="F77" s="833"/>
      <c r="G77" s="833"/>
      <c r="H77" s="834">
        <v>43028</v>
      </c>
      <c r="I77" s="835">
        <v>3111</v>
      </c>
      <c r="J77" s="834"/>
      <c r="K77" s="926"/>
      <c r="L77" s="972"/>
    </row>
    <row r="78" spans="1:12" ht="12.75">
      <c r="A78" s="953">
        <v>28</v>
      </c>
      <c r="B78" s="434" t="s">
        <v>103</v>
      </c>
      <c r="C78" s="815">
        <v>2804508</v>
      </c>
      <c r="D78" s="898" t="s">
        <v>1169</v>
      </c>
      <c r="E78" s="899">
        <v>2168</v>
      </c>
      <c r="F78" s="900">
        <v>36856</v>
      </c>
      <c r="G78" s="900">
        <v>110568</v>
      </c>
      <c r="H78" s="901">
        <v>42875</v>
      </c>
      <c r="I78" s="902">
        <v>18428</v>
      </c>
      <c r="J78" s="901"/>
      <c r="K78" s="929"/>
      <c r="L78" s="969"/>
    </row>
    <row r="79" spans="1:12" ht="12.75">
      <c r="A79" s="953"/>
      <c r="B79" s="434"/>
      <c r="C79" s="815"/>
      <c r="D79" s="905"/>
      <c r="E79" s="906"/>
      <c r="F79" s="906"/>
      <c r="G79" s="906"/>
      <c r="H79" s="907">
        <v>42906</v>
      </c>
      <c r="I79" s="908">
        <v>18428</v>
      </c>
      <c r="J79" s="907"/>
      <c r="K79" s="930"/>
      <c r="L79" s="970"/>
    </row>
    <row r="80" spans="1:12" ht="12.75">
      <c r="A80" s="953"/>
      <c r="B80" s="434"/>
      <c r="C80" s="815"/>
      <c r="D80" s="905"/>
      <c r="E80" s="906"/>
      <c r="F80" s="906"/>
      <c r="G80" s="906"/>
      <c r="H80" s="907">
        <v>42936</v>
      </c>
      <c r="I80" s="908">
        <v>18428</v>
      </c>
      <c r="J80" s="907"/>
      <c r="K80" s="930"/>
      <c r="L80" s="970"/>
    </row>
    <row r="81" spans="1:12" ht="12.75">
      <c r="A81" s="953"/>
      <c r="B81" s="434"/>
      <c r="C81" s="815"/>
      <c r="D81" s="905"/>
      <c r="E81" s="906"/>
      <c r="F81" s="906"/>
      <c r="G81" s="906"/>
      <c r="H81" s="907">
        <v>42967</v>
      </c>
      <c r="I81" s="908">
        <v>18428</v>
      </c>
      <c r="J81" s="907"/>
      <c r="K81" s="930"/>
      <c r="L81" s="970"/>
    </row>
    <row r="82" spans="1:12" ht="12.75">
      <c r="A82" s="953"/>
      <c r="B82" s="434"/>
      <c r="C82" s="815"/>
      <c r="D82" s="905"/>
      <c r="E82" s="906"/>
      <c r="F82" s="906"/>
      <c r="G82" s="906"/>
      <c r="H82" s="907">
        <v>42998</v>
      </c>
      <c r="I82" s="908">
        <v>18428</v>
      </c>
      <c r="J82" s="907"/>
      <c r="K82" s="930"/>
      <c r="L82" s="970"/>
    </row>
    <row r="83" spans="1:12" ht="13.5" thickBot="1">
      <c r="A83" s="953"/>
      <c r="B83" s="434"/>
      <c r="C83" s="815"/>
      <c r="D83" s="911"/>
      <c r="E83" s="912"/>
      <c r="F83" s="912"/>
      <c r="G83" s="912"/>
      <c r="H83" s="913">
        <v>43028</v>
      </c>
      <c r="I83" s="914">
        <v>18428</v>
      </c>
      <c r="J83" s="913"/>
      <c r="K83" s="931"/>
      <c r="L83" s="970"/>
    </row>
    <row r="84" spans="1:12" ht="12.75">
      <c r="A84" s="990">
        <v>28</v>
      </c>
      <c r="B84" s="433" t="s">
        <v>103</v>
      </c>
      <c r="C84" s="919">
        <v>2804607</v>
      </c>
      <c r="D84" s="920" t="s">
        <v>1170</v>
      </c>
      <c r="E84" s="823">
        <v>125</v>
      </c>
      <c r="F84" s="824">
        <v>2125</v>
      </c>
      <c r="G84" s="824">
        <v>6375</v>
      </c>
      <c r="H84" s="825">
        <v>42875</v>
      </c>
      <c r="I84" s="826">
        <v>1275</v>
      </c>
      <c r="J84" s="827">
        <v>42881</v>
      </c>
      <c r="K84" s="921">
        <v>1275</v>
      </c>
      <c r="L84" s="974"/>
    </row>
    <row r="85" spans="1:12" ht="12.75">
      <c r="A85" s="990"/>
      <c r="B85" s="433"/>
      <c r="C85" s="919"/>
      <c r="D85" s="922"/>
      <c r="E85" s="816"/>
      <c r="F85" s="816"/>
      <c r="G85" s="816"/>
      <c r="H85" s="817">
        <v>42906</v>
      </c>
      <c r="I85" s="818">
        <v>1275</v>
      </c>
      <c r="J85" s="819">
        <v>42906</v>
      </c>
      <c r="K85" s="831">
        <v>1275</v>
      </c>
      <c r="L85" s="974"/>
    </row>
    <row r="86" spans="1:12" ht="12.75">
      <c r="A86" s="990"/>
      <c r="B86" s="433"/>
      <c r="C86" s="919"/>
      <c r="D86" s="922"/>
      <c r="E86" s="816"/>
      <c r="F86" s="816"/>
      <c r="G86" s="816"/>
      <c r="H86" s="817">
        <v>42936</v>
      </c>
      <c r="I86" s="818">
        <v>1275</v>
      </c>
      <c r="J86" s="817">
        <v>42936</v>
      </c>
      <c r="K86" s="924">
        <v>1275</v>
      </c>
      <c r="L86" s="972"/>
    </row>
    <row r="87" spans="1:12" ht="12.75">
      <c r="A87" s="990"/>
      <c r="B87" s="433"/>
      <c r="C87" s="919"/>
      <c r="D87" s="922"/>
      <c r="E87" s="816"/>
      <c r="F87" s="816"/>
      <c r="G87" s="816"/>
      <c r="H87" s="817">
        <v>42967</v>
      </c>
      <c r="I87" s="818">
        <v>1275</v>
      </c>
      <c r="J87" s="817">
        <v>42968</v>
      </c>
      <c r="K87" s="923">
        <v>1275</v>
      </c>
      <c r="L87" s="971"/>
    </row>
    <row r="88" spans="1:12" ht="13.5" thickBot="1">
      <c r="A88" s="990"/>
      <c r="B88" s="433"/>
      <c r="C88" s="919"/>
      <c r="D88" s="925"/>
      <c r="E88" s="833"/>
      <c r="F88" s="833"/>
      <c r="G88" s="833"/>
      <c r="H88" s="834">
        <v>42998</v>
      </c>
      <c r="I88" s="835">
        <v>1275</v>
      </c>
      <c r="J88" s="834"/>
      <c r="K88" s="926"/>
      <c r="L88" s="972"/>
    </row>
    <row r="89" spans="1:12" ht="12.75">
      <c r="A89" s="953">
        <v>28</v>
      </c>
      <c r="B89" s="434" t="s">
        <v>103</v>
      </c>
      <c r="C89" s="815">
        <v>2804706</v>
      </c>
      <c r="D89" s="879" t="s">
        <v>1171</v>
      </c>
      <c r="E89" s="880">
        <v>324</v>
      </c>
      <c r="F89" s="881">
        <v>5508</v>
      </c>
      <c r="G89" s="881">
        <v>16524</v>
      </c>
      <c r="H89" s="882">
        <v>42875</v>
      </c>
      <c r="I89" s="883">
        <v>2754</v>
      </c>
      <c r="J89" s="882">
        <v>42874</v>
      </c>
      <c r="K89" s="932">
        <v>2754</v>
      </c>
      <c r="L89" s="971"/>
    </row>
    <row r="90" spans="1:12" ht="12.75">
      <c r="A90" s="953"/>
      <c r="B90" s="434"/>
      <c r="C90" s="815"/>
      <c r="D90" s="886"/>
      <c r="E90" s="887"/>
      <c r="F90" s="887"/>
      <c r="G90" s="887"/>
      <c r="H90" s="888">
        <v>42906</v>
      </c>
      <c r="I90" s="889">
        <v>2754</v>
      </c>
      <c r="J90" s="888">
        <v>42907</v>
      </c>
      <c r="K90" s="933">
        <v>2754</v>
      </c>
      <c r="L90" s="972"/>
    </row>
    <row r="91" spans="1:12" ht="12.75">
      <c r="A91" s="953"/>
      <c r="B91" s="434"/>
      <c r="C91" s="815"/>
      <c r="D91" s="886"/>
      <c r="E91" s="887"/>
      <c r="F91" s="887"/>
      <c r="G91" s="887"/>
      <c r="H91" s="888">
        <v>42936</v>
      </c>
      <c r="I91" s="889">
        <v>2754</v>
      </c>
      <c r="J91" s="888">
        <v>42936</v>
      </c>
      <c r="K91" s="933">
        <v>2754</v>
      </c>
      <c r="L91" s="972"/>
    </row>
    <row r="92" spans="1:12" ht="12.75">
      <c r="A92" s="953"/>
      <c r="B92" s="434"/>
      <c r="C92" s="815"/>
      <c r="D92" s="886"/>
      <c r="E92" s="887"/>
      <c r="F92" s="887"/>
      <c r="G92" s="887"/>
      <c r="H92" s="888">
        <v>42967</v>
      </c>
      <c r="I92" s="889">
        <v>2754</v>
      </c>
      <c r="J92" s="888">
        <v>42965</v>
      </c>
      <c r="K92" s="934">
        <v>2754</v>
      </c>
      <c r="L92" s="971"/>
    </row>
    <row r="93" spans="1:12" ht="12.75">
      <c r="A93" s="953"/>
      <c r="B93" s="434"/>
      <c r="C93" s="815"/>
      <c r="D93" s="886"/>
      <c r="E93" s="887"/>
      <c r="F93" s="887"/>
      <c r="G93" s="887"/>
      <c r="H93" s="888">
        <v>42998</v>
      </c>
      <c r="I93" s="889">
        <v>2754</v>
      </c>
      <c r="J93" s="888"/>
      <c r="K93" s="933"/>
      <c r="L93" s="972"/>
    </row>
    <row r="94" spans="1:12" ht="13.5" thickBot="1">
      <c r="A94" s="953"/>
      <c r="B94" s="434"/>
      <c r="C94" s="815"/>
      <c r="D94" s="892"/>
      <c r="E94" s="893"/>
      <c r="F94" s="893"/>
      <c r="G94" s="893"/>
      <c r="H94" s="894">
        <v>43028</v>
      </c>
      <c r="I94" s="895">
        <v>2754</v>
      </c>
      <c r="J94" s="894"/>
      <c r="K94" s="935"/>
      <c r="L94" s="972"/>
    </row>
    <row r="95" spans="1:12" ht="12.75">
      <c r="A95" s="990">
        <v>28</v>
      </c>
      <c r="B95" s="433" t="s">
        <v>103</v>
      </c>
      <c r="C95" s="919">
        <v>2805000</v>
      </c>
      <c r="D95" s="936" t="s">
        <v>1172</v>
      </c>
      <c r="E95" s="852">
        <v>39</v>
      </c>
      <c r="F95" s="853">
        <v>663</v>
      </c>
      <c r="G95" s="853">
        <v>1989</v>
      </c>
      <c r="H95" s="854">
        <v>42875</v>
      </c>
      <c r="I95" s="855">
        <v>994.5</v>
      </c>
      <c r="J95" s="856"/>
      <c r="K95" s="937"/>
      <c r="L95" s="973"/>
    </row>
    <row r="96" spans="1:12" ht="13.5" thickBot="1">
      <c r="A96" s="990"/>
      <c r="B96" s="433"/>
      <c r="C96" s="919"/>
      <c r="D96" s="938"/>
      <c r="E96" s="863"/>
      <c r="F96" s="863"/>
      <c r="G96" s="863"/>
      <c r="H96" s="864">
        <v>42906</v>
      </c>
      <c r="I96" s="865">
        <v>994.5</v>
      </c>
      <c r="J96" s="866"/>
      <c r="K96" s="867"/>
      <c r="L96" s="973"/>
    </row>
    <row r="97" spans="1:12" ht="12.75">
      <c r="A97" s="953">
        <v>28</v>
      </c>
      <c r="B97" s="434" t="s">
        <v>103</v>
      </c>
      <c r="C97" s="815">
        <v>2805208</v>
      </c>
      <c r="D97" s="898" t="s">
        <v>1173</v>
      </c>
      <c r="E97" s="899">
        <v>163</v>
      </c>
      <c r="F97" s="900">
        <v>2771</v>
      </c>
      <c r="G97" s="900">
        <v>8313</v>
      </c>
      <c r="H97" s="901">
        <v>42875</v>
      </c>
      <c r="I97" s="902">
        <v>1385.5</v>
      </c>
      <c r="J97" s="901"/>
      <c r="K97" s="929"/>
      <c r="L97" s="969"/>
    </row>
    <row r="98" spans="1:12" ht="12.75">
      <c r="A98" s="953"/>
      <c r="B98" s="434"/>
      <c r="C98" s="815"/>
      <c r="D98" s="905"/>
      <c r="E98" s="906"/>
      <c r="F98" s="906"/>
      <c r="G98" s="906"/>
      <c r="H98" s="907">
        <v>42906</v>
      </c>
      <c r="I98" s="908">
        <v>1385.5</v>
      </c>
      <c r="J98" s="907"/>
      <c r="K98" s="930"/>
      <c r="L98" s="970"/>
    </row>
    <row r="99" spans="1:12" ht="12.75">
      <c r="A99" s="953"/>
      <c r="B99" s="434"/>
      <c r="C99" s="815"/>
      <c r="D99" s="905"/>
      <c r="E99" s="906"/>
      <c r="F99" s="906"/>
      <c r="G99" s="906"/>
      <c r="H99" s="907">
        <v>42936</v>
      </c>
      <c r="I99" s="908">
        <v>1385.5</v>
      </c>
      <c r="J99" s="907"/>
      <c r="K99" s="930"/>
      <c r="L99" s="970"/>
    </row>
    <row r="100" spans="1:12" ht="12.75">
      <c r="A100" s="953"/>
      <c r="B100" s="434"/>
      <c r="C100" s="815"/>
      <c r="D100" s="905"/>
      <c r="E100" s="906"/>
      <c r="F100" s="906"/>
      <c r="G100" s="906"/>
      <c r="H100" s="907">
        <v>42967</v>
      </c>
      <c r="I100" s="908">
        <v>1385.5</v>
      </c>
      <c r="J100" s="907"/>
      <c r="K100" s="930"/>
      <c r="L100" s="970"/>
    </row>
    <row r="101" spans="1:12" ht="12.75">
      <c r="A101" s="953"/>
      <c r="B101" s="434"/>
      <c r="C101" s="815"/>
      <c r="D101" s="905"/>
      <c r="E101" s="906"/>
      <c r="F101" s="906"/>
      <c r="G101" s="906"/>
      <c r="H101" s="907">
        <v>42998</v>
      </c>
      <c r="I101" s="908">
        <v>1385.5</v>
      </c>
      <c r="J101" s="907"/>
      <c r="K101" s="930"/>
      <c r="L101" s="970"/>
    </row>
    <row r="102" spans="1:12" ht="13.5" thickBot="1">
      <c r="A102" s="953"/>
      <c r="B102" s="434"/>
      <c r="C102" s="815"/>
      <c r="D102" s="911"/>
      <c r="E102" s="912"/>
      <c r="F102" s="912"/>
      <c r="G102" s="912"/>
      <c r="H102" s="913">
        <v>43028</v>
      </c>
      <c r="I102" s="914">
        <v>1385.5</v>
      </c>
      <c r="J102" s="913"/>
      <c r="K102" s="931"/>
      <c r="L102" s="970"/>
    </row>
    <row r="103" spans="1:12" ht="12.75">
      <c r="A103" s="990">
        <v>28</v>
      </c>
      <c r="B103" s="433" t="s">
        <v>103</v>
      </c>
      <c r="C103" s="919">
        <v>2805406</v>
      </c>
      <c r="D103" s="936" t="s">
        <v>1174</v>
      </c>
      <c r="E103" s="852">
        <v>3337</v>
      </c>
      <c r="F103" s="853">
        <v>56729</v>
      </c>
      <c r="G103" s="853">
        <v>170187</v>
      </c>
      <c r="H103" s="854">
        <v>42875</v>
      </c>
      <c r="I103" s="855">
        <v>28364.5</v>
      </c>
      <c r="J103" s="856"/>
      <c r="K103" s="937"/>
      <c r="L103" s="973"/>
    </row>
    <row r="104" spans="1:12" ht="12.75">
      <c r="A104" s="990"/>
      <c r="B104" s="433"/>
      <c r="C104" s="919"/>
      <c r="D104" s="939"/>
      <c r="E104" s="813"/>
      <c r="F104" s="813"/>
      <c r="G104" s="813"/>
      <c r="H104" s="397">
        <v>42906</v>
      </c>
      <c r="I104" s="812">
        <v>28364.5</v>
      </c>
      <c r="J104" s="393"/>
      <c r="K104" s="861"/>
      <c r="L104" s="973"/>
    </row>
    <row r="105" spans="1:12" ht="12.75">
      <c r="A105" s="990"/>
      <c r="B105" s="433"/>
      <c r="C105" s="919"/>
      <c r="D105" s="939"/>
      <c r="E105" s="813"/>
      <c r="F105" s="813"/>
      <c r="G105" s="813"/>
      <c r="H105" s="397">
        <v>42936</v>
      </c>
      <c r="I105" s="812">
        <v>28364.5</v>
      </c>
      <c r="J105" s="397"/>
      <c r="K105" s="940"/>
      <c r="L105" s="970"/>
    </row>
    <row r="106" spans="1:12" ht="12.75">
      <c r="A106" s="990"/>
      <c r="B106" s="433"/>
      <c r="C106" s="919"/>
      <c r="D106" s="939"/>
      <c r="E106" s="813"/>
      <c r="F106" s="813"/>
      <c r="G106" s="813"/>
      <c r="H106" s="397">
        <v>42967</v>
      </c>
      <c r="I106" s="812">
        <v>28364.5</v>
      </c>
      <c r="J106" s="397"/>
      <c r="K106" s="940"/>
      <c r="L106" s="970"/>
    </row>
    <row r="107" spans="1:12" ht="12.75">
      <c r="A107" s="990"/>
      <c r="B107" s="433"/>
      <c r="C107" s="919"/>
      <c r="D107" s="939"/>
      <c r="E107" s="813"/>
      <c r="F107" s="813"/>
      <c r="G107" s="813"/>
      <c r="H107" s="397">
        <v>42998</v>
      </c>
      <c r="I107" s="812">
        <v>28364.5</v>
      </c>
      <c r="J107" s="397"/>
      <c r="K107" s="940"/>
      <c r="L107" s="970"/>
    </row>
    <row r="108" spans="1:12" ht="13.5" thickBot="1">
      <c r="A108" s="990"/>
      <c r="B108" s="433"/>
      <c r="C108" s="919"/>
      <c r="D108" s="938"/>
      <c r="E108" s="863"/>
      <c r="F108" s="863"/>
      <c r="G108" s="863"/>
      <c r="H108" s="864">
        <v>43028</v>
      </c>
      <c r="I108" s="865">
        <v>28364.5</v>
      </c>
      <c r="J108" s="864"/>
      <c r="K108" s="941"/>
      <c r="L108" s="970"/>
    </row>
    <row r="109" spans="1:12" ht="12.75">
      <c r="A109" s="953">
        <v>28</v>
      </c>
      <c r="B109" s="434" t="s">
        <v>103</v>
      </c>
      <c r="C109" s="815">
        <v>2805505</v>
      </c>
      <c r="D109" s="898" t="s">
        <v>1175</v>
      </c>
      <c r="E109" s="899">
        <v>646</v>
      </c>
      <c r="F109" s="900">
        <v>10982</v>
      </c>
      <c r="G109" s="900">
        <v>32946</v>
      </c>
      <c r="H109" s="882">
        <v>42875</v>
      </c>
      <c r="I109" s="883">
        <v>5491</v>
      </c>
      <c r="J109" s="882">
        <v>42892</v>
      </c>
      <c r="K109" s="932">
        <v>5491</v>
      </c>
      <c r="L109" s="971"/>
    </row>
    <row r="110" spans="1:12" ht="12.75">
      <c r="A110" s="953"/>
      <c r="B110" s="434"/>
      <c r="C110" s="815"/>
      <c r="D110" s="905"/>
      <c r="E110" s="906"/>
      <c r="F110" s="906"/>
      <c r="G110" s="906"/>
      <c r="H110" s="888">
        <v>42906</v>
      </c>
      <c r="I110" s="889">
        <v>5491</v>
      </c>
      <c r="J110" s="888">
        <v>42906</v>
      </c>
      <c r="K110" s="933">
        <v>5491</v>
      </c>
      <c r="L110" s="972"/>
    </row>
    <row r="111" spans="1:12" ht="12.75">
      <c r="A111" s="953"/>
      <c r="B111" s="434"/>
      <c r="C111" s="815"/>
      <c r="D111" s="905"/>
      <c r="E111" s="906"/>
      <c r="F111" s="906"/>
      <c r="G111" s="906"/>
      <c r="H111" s="907">
        <v>42936</v>
      </c>
      <c r="I111" s="908">
        <v>5491</v>
      </c>
      <c r="J111" s="907"/>
      <c r="K111" s="930"/>
      <c r="L111" s="970"/>
    </row>
    <row r="112" spans="1:12" ht="12.75">
      <c r="A112" s="953"/>
      <c r="B112" s="434"/>
      <c r="C112" s="815"/>
      <c r="D112" s="905"/>
      <c r="E112" s="906"/>
      <c r="F112" s="906"/>
      <c r="G112" s="906"/>
      <c r="H112" s="907">
        <v>42967</v>
      </c>
      <c r="I112" s="908">
        <v>5491</v>
      </c>
      <c r="J112" s="907"/>
      <c r="K112" s="930"/>
      <c r="L112" s="970"/>
    </row>
    <row r="113" spans="1:12" ht="12.75">
      <c r="A113" s="953"/>
      <c r="B113" s="434"/>
      <c r="C113" s="815"/>
      <c r="D113" s="905"/>
      <c r="E113" s="906"/>
      <c r="F113" s="906"/>
      <c r="G113" s="906"/>
      <c r="H113" s="907">
        <v>42998</v>
      </c>
      <c r="I113" s="908">
        <v>5491</v>
      </c>
      <c r="J113" s="907"/>
      <c r="K113" s="930"/>
      <c r="L113" s="970"/>
    </row>
    <row r="114" spans="1:12" ht="13.5" thickBot="1">
      <c r="A114" s="953"/>
      <c r="B114" s="434"/>
      <c r="C114" s="815"/>
      <c r="D114" s="911"/>
      <c r="E114" s="912"/>
      <c r="F114" s="912"/>
      <c r="G114" s="912"/>
      <c r="H114" s="913">
        <v>43028</v>
      </c>
      <c r="I114" s="914">
        <v>5491</v>
      </c>
      <c r="J114" s="913"/>
      <c r="K114" s="931"/>
      <c r="L114" s="970"/>
    </row>
    <row r="115" spans="1:12" ht="12.75">
      <c r="A115" s="990">
        <v>28</v>
      </c>
      <c r="B115" s="433" t="s">
        <v>103</v>
      </c>
      <c r="C115" s="919">
        <v>2805604</v>
      </c>
      <c r="D115" s="898" t="s">
        <v>1176</v>
      </c>
      <c r="E115" s="899">
        <v>2186</v>
      </c>
      <c r="F115" s="900">
        <v>37162</v>
      </c>
      <c r="G115" s="900">
        <v>111486</v>
      </c>
      <c r="H115" s="901">
        <v>42875</v>
      </c>
      <c r="I115" s="902">
        <v>18581</v>
      </c>
      <c r="J115" s="903"/>
      <c r="K115" s="942"/>
      <c r="L115" s="973"/>
    </row>
    <row r="116" spans="1:12" ht="12.75">
      <c r="A116" s="990"/>
      <c r="B116" s="433"/>
      <c r="C116" s="919"/>
      <c r="D116" s="905"/>
      <c r="E116" s="906"/>
      <c r="F116" s="906"/>
      <c r="G116" s="906"/>
      <c r="H116" s="907">
        <v>42906</v>
      </c>
      <c r="I116" s="908">
        <v>18581</v>
      </c>
      <c r="J116" s="909"/>
      <c r="K116" s="943"/>
      <c r="L116" s="973"/>
    </row>
    <row r="117" spans="1:12" ht="12.75">
      <c r="A117" s="990"/>
      <c r="B117" s="433"/>
      <c r="C117" s="919"/>
      <c r="D117" s="905"/>
      <c r="E117" s="906"/>
      <c r="F117" s="906"/>
      <c r="G117" s="906"/>
      <c r="H117" s="907">
        <v>42936</v>
      </c>
      <c r="I117" s="908">
        <v>18581</v>
      </c>
      <c r="J117" s="907"/>
      <c r="K117" s="930"/>
      <c r="L117" s="970"/>
    </row>
    <row r="118" spans="1:12" ht="12.75">
      <c r="A118" s="990"/>
      <c r="B118" s="433"/>
      <c r="C118" s="919"/>
      <c r="D118" s="905"/>
      <c r="E118" s="906"/>
      <c r="F118" s="906"/>
      <c r="G118" s="906"/>
      <c r="H118" s="907">
        <v>42967</v>
      </c>
      <c r="I118" s="908">
        <v>18581</v>
      </c>
      <c r="J118" s="907"/>
      <c r="K118" s="930"/>
      <c r="L118" s="970"/>
    </row>
    <row r="119" spans="1:12" ht="12.75">
      <c r="A119" s="990"/>
      <c r="B119" s="433"/>
      <c r="C119" s="919"/>
      <c r="D119" s="905"/>
      <c r="E119" s="906"/>
      <c r="F119" s="906"/>
      <c r="G119" s="906"/>
      <c r="H119" s="907">
        <v>42998</v>
      </c>
      <c r="I119" s="908">
        <v>18581</v>
      </c>
      <c r="J119" s="907"/>
      <c r="K119" s="930"/>
      <c r="L119" s="970"/>
    </row>
    <row r="120" spans="1:12" ht="13.5" thickBot="1">
      <c r="A120" s="990"/>
      <c r="B120" s="433"/>
      <c r="C120" s="919"/>
      <c r="D120" s="911"/>
      <c r="E120" s="912"/>
      <c r="F120" s="912"/>
      <c r="G120" s="912"/>
      <c r="H120" s="913">
        <v>43028</v>
      </c>
      <c r="I120" s="914">
        <v>18581</v>
      </c>
      <c r="J120" s="913"/>
      <c r="K120" s="931"/>
      <c r="L120" s="970"/>
    </row>
    <row r="121" spans="1:12" ht="12.75">
      <c r="A121" s="953">
        <v>28</v>
      </c>
      <c r="B121" s="434" t="s">
        <v>103</v>
      </c>
      <c r="C121" s="815">
        <v>2806008</v>
      </c>
      <c r="D121" s="879" t="s">
        <v>1177</v>
      </c>
      <c r="E121" s="880">
        <v>91</v>
      </c>
      <c r="F121" s="881">
        <v>1547</v>
      </c>
      <c r="G121" s="881">
        <v>4641</v>
      </c>
      <c r="H121" s="882">
        <v>42875</v>
      </c>
      <c r="I121" s="883">
        <v>928.2</v>
      </c>
      <c r="J121" s="882">
        <v>42891</v>
      </c>
      <c r="K121" s="932">
        <v>928</v>
      </c>
      <c r="L121" s="971"/>
    </row>
    <row r="122" spans="1:12" ht="12.75">
      <c r="A122" s="953"/>
      <c r="B122" s="434"/>
      <c r="C122" s="815"/>
      <c r="D122" s="886"/>
      <c r="E122" s="887"/>
      <c r="F122" s="887"/>
      <c r="G122" s="887"/>
      <c r="H122" s="888">
        <v>42906</v>
      </c>
      <c r="I122" s="889">
        <v>928.2</v>
      </c>
      <c r="J122" s="888">
        <v>42915</v>
      </c>
      <c r="K122" s="933">
        <v>928.2</v>
      </c>
      <c r="L122" s="972"/>
    </row>
    <row r="123" spans="1:12" ht="12.75">
      <c r="A123" s="953"/>
      <c r="B123" s="434"/>
      <c r="C123" s="815"/>
      <c r="D123" s="886"/>
      <c r="E123" s="887"/>
      <c r="F123" s="887"/>
      <c r="G123" s="887"/>
      <c r="H123" s="888">
        <v>42936</v>
      </c>
      <c r="I123" s="889">
        <v>928.2</v>
      </c>
      <c r="J123" s="888">
        <v>42934</v>
      </c>
      <c r="K123" s="933">
        <v>928.2</v>
      </c>
      <c r="L123" s="972"/>
    </row>
    <row r="124" spans="1:12" ht="12.75">
      <c r="A124" s="953"/>
      <c r="B124" s="434"/>
      <c r="C124" s="815"/>
      <c r="D124" s="886"/>
      <c r="E124" s="887"/>
      <c r="F124" s="887"/>
      <c r="G124" s="887"/>
      <c r="H124" s="888">
        <v>42967</v>
      </c>
      <c r="I124" s="889">
        <v>928.2</v>
      </c>
      <c r="J124" s="888">
        <v>42963</v>
      </c>
      <c r="K124" s="934">
        <v>928.2</v>
      </c>
      <c r="L124" s="971"/>
    </row>
    <row r="125" spans="1:12" ht="13.5" thickBot="1">
      <c r="A125" s="953"/>
      <c r="B125" s="434"/>
      <c r="C125" s="815"/>
      <c r="D125" s="892"/>
      <c r="E125" s="893"/>
      <c r="F125" s="893"/>
      <c r="G125" s="893"/>
      <c r="H125" s="894">
        <v>42998</v>
      </c>
      <c r="I125" s="895">
        <v>928.2</v>
      </c>
      <c r="J125" s="894">
        <v>42991</v>
      </c>
      <c r="K125" s="944">
        <v>928.2</v>
      </c>
      <c r="L125" s="971"/>
    </row>
    <row r="126" spans="1:12" ht="12.75">
      <c r="A126" s="990">
        <v>28</v>
      </c>
      <c r="B126" s="433" t="s">
        <v>103</v>
      </c>
      <c r="C126" s="919">
        <v>2807006</v>
      </c>
      <c r="D126" s="871" t="s">
        <v>1178</v>
      </c>
      <c r="E126" s="872">
        <v>146</v>
      </c>
      <c r="F126" s="873">
        <v>2482</v>
      </c>
      <c r="G126" s="873">
        <v>7446</v>
      </c>
      <c r="H126" s="882">
        <v>42875</v>
      </c>
      <c r="I126" s="883">
        <v>1241</v>
      </c>
      <c r="J126" s="884">
        <v>42874</v>
      </c>
      <c r="K126" s="945">
        <v>1241</v>
      </c>
      <c r="L126" s="974"/>
    </row>
    <row r="127" spans="1:12" ht="12.75">
      <c r="A127" s="990"/>
      <c r="B127" s="433"/>
      <c r="C127" s="919"/>
      <c r="D127" s="874"/>
      <c r="E127" s="868"/>
      <c r="F127" s="868"/>
      <c r="G127" s="868"/>
      <c r="H127" s="888">
        <v>42906</v>
      </c>
      <c r="I127" s="889">
        <v>1241</v>
      </c>
      <c r="J127" s="890">
        <v>42905</v>
      </c>
      <c r="K127" s="946">
        <v>1241</v>
      </c>
      <c r="L127" s="974"/>
    </row>
    <row r="128" spans="1:12" ht="12.75">
      <c r="A128" s="990"/>
      <c r="B128" s="433"/>
      <c r="C128" s="919"/>
      <c r="D128" s="874"/>
      <c r="E128" s="868"/>
      <c r="F128" s="868"/>
      <c r="G128" s="868"/>
      <c r="H128" s="888">
        <v>42936</v>
      </c>
      <c r="I128" s="889">
        <v>1241</v>
      </c>
      <c r="J128" s="888">
        <v>42935</v>
      </c>
      <c r="K128" s="933">
        <v>1241</v>
      </c>
      <c r="L128" s="972"/>
    </row>
    <row r="129" spans="1:12" ht="12.75">
      <c r="A129" s="990"/>
      <c r="B129" s="433"/>
      <c r="C129" s="919"/>
      <c r="D129" s="874"/>
      <c r="E129" s="868"/>
      <c r="F129" s="868"/>
      <c r="G129" s="868"/>
      <c r="H129" s="907">
        <v>42967</v>
      </c>
      <c r="I129" s="908">
        <v>1241</v>
      </c>
      <c r="J129" s="869"/>
      <c r="K129" s="927"/>
      <c r="L129" s="975"/>
    </row>
    <row r="130" spans="1:12" ht="12.75">
      <c r="A130" s="990"/>
      <c r="B130" s="433"/>
      <c r="C130" s="919"/>
      <c r="D130" s="874"/>
      <c r="E130" s="868"/>
      <c r="F130" s="868"/>
      <c r="G130" s="868"/>
      <c r="H130" s="869">
        <v>42998</v>
      </c>
      <c r="I130" s="870">
        <v>1241</v>
      </c>
      <c r="J130" s="869"/>
      <c r="K130" s="927"/>
      <c r="L130" s="975"/>
    </row>
    <row r="131" spans="1:12" ht="13.5" thickBot="1">
      <c r="A131" s="990"/>
      <c r="B131" s="433"/>
      <c r="C131" s="919"/>
      <c r="D131" s="875"/>
      <c r="E131" s="876"/>
      <c r="F131" s="876"/>
      <c r="G131" s="876"/>
      <c r="H131" s="877">
        <v>43028</v>
      </c>
      <c r="I131" s="878">
        <v>1241</v>
      </c>
      <c r="J131" s="877"/>
      <c r="K131" s="928"/>
      <c r="L131" s="975"/>
    </row>
    <row r="132" spans="1:12" ht="12.75">
      <c r="A132" s="953">
        <v>28</v>
      </c>
      <c r="B132" s="434" t="s">
        <v>103</v>
      </c>
      <c r="C132" s="815">
        <v>2807105</v>
      </c>
      <c r="D132" s="898" t="s">
        <v>1179</v>
      </c>
      <c r="E132" s="899">
        <v>24</v>
      </c>
      <c r="F132" s="900">
        <v>408</v>
      </c>
      <c r="G132" s="900">
        <v>1224</v>
      </c>
      <c r="H132" s="901">
        <v>42875</v>
      </c>
      <c r="I132" s="902">
        <v>612</v>
      </c>
      <c r="J132" s="901"/>
      <c r="K132" s="929"/>
      <c r="L132" s="969"/>
    </row>
    <row r="133" spans="1:12" ht="13.5" thickBot="1">
      <c r="A133" s="953"/>
      <c r="B133" s="434"/>
      <c r="C133" s="815"/>
      <c r="D133" s="911"/>
      <c r="E133" s="912"/>
      <c r="F133" s="912"/>
      <c r="G133" s="912"/>
      <c r="H133" s="913">
        <v>42906</v>
      </c>
      <c r="I133" s="914">
        <v>612</v>
      </c>
      <c r="J133" s="913"/>
      <c r="K133" s="931"/>
      <c r="L133" s="970"/>
    </row>
    <row r="134" spans="1:12" ht="12.75">
      <c r="A134" s="990">
        <v>28</v>
      </c>
      <c r="B134" s="433" t="s">
        <v>103</v>
      </c>
      <c r="C134" s="919">
        <v>2807402</v>
      </c>
      <c r="D134" s="898" t="s">
        <v>1180</v>
      </c>
      <c r="E134" s="899">
        <v>510</v>
      </c>
      <c r="F134" s="900">
        <v>8670</v>
      </c>
      <c r="G134" s="900">
        <v>26010</v>
      </c>
      <c r="H134" s="882">
        <v>42875</v>
      </c>
      <c r="I134" s="883">
        <v>4335</v>
      </c>
      <c r="J134" s="884">
        <v>42964</v>
      </c>
      <c r="K134" s="945">
        <v>4335</v>
      </c>
      <c r="L134" s="974"/>
    </row>
    <row r="135" spans="1:12" ht="12.75">
      <c r="A135" s="990"/>
      <c r="B135" s="433"/>
      <c r="C135" s="919"/>
      <c r="D135" s="905"/>
      <c r="E135" s="906"/>
      <c r="F135" s="906"/>
      <c r="G135" s="906"/>
      <c r="H135" s="907">
        <v>42906</v>
      </c>
      <c r="I135" s="908">
        <v>4335</v>
      </c>
      <c r="J135" s="909"/>
      <c r="K135" s="943"/>
      <c r="L135" s="973"/>
    </row>
    <row r="136" spans="1:12" ht="12.75">
      <c r="A136" s="990"/>
      <c r="B136" s="433"/>
      <c r="C136" s="919"/>
      <c r="D136" s="905"/>
      <c r="E136" s="906"/>
      <c r="F136" s="906"/>
      <c r="G136" s="906"/>
      <c r="H136" s="907">
        <v>42936</v>
      </c>
      <c r="I136" s="908">
        <v>4335</v>
      </c>
      <c r="J136" s="907"/>
      <c r="K136" s="930"/>
      <c r="L136" s="970"/>
    </row>
    <row r="137" spans="1:12" ht="12.75">
      <c r="A137" s="990"/>
      <c r="B137" s="433"/>
      <c r="C137" s="919"/>
      <c r="D137" s="905"/>
      <c r="E137" s="906"/>
      <c r="F137" s="906"/>
      <c r="G137" s="906"/>
      <c r="H137" s="907">
        <v>42967</v>
      </c>
      <c r="I137" s="908">
        <v>4335</v>
      </c>
      <c r="J137" s="907"/>
      <c r="K137" s="930"/>
      <c r="L137" s="970"/>
    </row>
    <row r="138" spans="1:12" ht="12.75">
      <c r="A138" s="990"/>
      <c r="B138" s="433"/>
      <c r="C138" s="919"/>
      <c r="D138" s="905"/>
      <c r="E138" s="906"/>
      <c r="F138" s="906"/>
      <c r="G138" s="906"/>
      <c r="H138" s="907">
        <v>42998</v>
      </c>
      <c r="I138" s="908">
        <v>4335</v>
      </c>
      <c r="J138" s="907"/>
      <c r="K138" s="930"/>
      <c r="L138" s="970"/>
    </row>
    <row r="139" spans="1:12" ht="13.5" thickBot="1">
      <c r="A139" s="990"/>
      <c r="B139" s="433"/>
      <c r="C139" s="919"/>
      <c r="D139" s="911"/>
      <c r="E139" s="912"/>
      <c r="F139" s="912"/>
      <c r="G139" s="912"/>
      <c r="H139" s="913">
        <v>43028</v>
      </c>
      <c r="I139" s="914">
        <v>4335</v>
      </c>
      <c r="J139" s="913"/>
      <c r="K139" s="931"/>
      <c r="L139" s="970"/>
    </row>
    <row r="140" spans="1:12" ht="13.5" thickBot="1">
      <c r="A140" s="991" t="s">
        <v>107</v>
      </c>
      <c r="B140" s="992"/>
      <c r="C140" s="992"/>
      <c r="D140" s="230">
        <f>COUNT(E7:E139)</f>
        <v>25</v>
      </c>
      <c r="E140" s="993">
        <f>SUM(E7:E139)</f>
        <v>17939</v>
      </c>
      <c r="F140" s="994">
        <f>E140*17</f>
        <v>304963</v>
      </c>
      <c r="G140" s="994">
        <f>SUM(G7:G139)</f>
        <v>914889</v>
      </c>
      <c r="H140" s="993">
        <f>COUNT(H7:H139)</f>
        <v>133</v>
      </c>
      <c r="I140" s="994">
        <f>SUM(I7:I139)</f>
        <v>914888.9999999998</v>
      </c>
      <c r="J140" s="230">
        <f>COUNT(J7:J139)</f>
        <v>37</v>
      </c>
      <c r="K140" s="995">
        <f>SUM(K7:K139)</f>
        <v>127873.79999999999</v>
      </c>
      <c r="L140" s="979"/>
    </row>
    <row r="141" spans="1:12" ht="13.5" thickBot="1">
      <c r="A141" s="188"/>
      <c r="B141" s="188"/>
      <c r="C141" s="7"/>
      <c r="D141" s="189"/>
      <c r="E141" s="190"/>
      <c r="F141" s="189"/>
      <c r="G141" s="189"/>
      <c r="H141" s="213"/>
      <c r="I141" s="214" t="s">
        <v>108</v>
      </c>
      <c r="J141" s="215"/>
      <c r="K141" s="983">
        <f>K140/G140</f>
        <v>0.13976974255893337</v>
      </c>
      <c r="L141" s="980"/>
    </row>
    <row r="142" spans="1:12" ht="13.5" thickBot="1">
      <c r="A142" s="188"/>
      <c r="B142" s="188"/>
      <c r="C142" s="7"/>
      <c r="D142" s="189"/>
      <c r="E142" s="190"/>
      <c r="F142" s="189"/>
      <c r="G142" s="189"/>
      <c r="H142" s="189"/>
      <c r="I142" s="191"/>
      <c r="J142" s="189"/>
      <c r="K142" s="192"/>
      <c r="L142" s="988"/>
    </row>
    <row r="143" spans="1:12" ht="12.75">
      <c r="A143" s="188"/>
      <c r="B143" s="188"/>
      <c r="C143" s="7"/>
      <c r="D143" s="189"/>
      <c r="E143" s="190"/>
      <c r="F143" s="189"/>
      <c r="G143" s="189"/>
      <c r="H143" s="611" t="s">
        <v>109</v>
      </c>
      <c r="I143" s="612"/>
      <c r="J143" s="612"/>
      <c r="K143" s="613"/>
      <c r="L143" s="981"/>
    </row>
    <row r="144" spans="1:12" ht="13.5" thickBot="1">
      <c r="A144" s="188"/>
      <c r="B144" s="188"/>
      <c r="C144" s="7"/>
      <c r="D144" s="189"/>
      <c r="E144" s="190"/>
      <c r="F144" s="189"/>
      <c r="G144" s="193"/>
      <c r="H144" s="608">
        <f>COUNT(J7:J139)</f>
        <v>37</v>
      </c>
      <c r="I144" s="609"/>
      <c r="J144" s="609"/>
      <c r="K144" s="610"/>
      <c r="L144" s="982"/>
    </row>
  </sheetData>
  <sheetProtection/>
  <mergeCells count="205">
    <mergeCell ref="M1:S1"/>
    <mergeCell ref="O2:Q3"/>
    <mergeCell ref="R2:S3"/>
    <mergeCell ref="O4:O5"/>
    <mergeCell ref="D2:K2"/>
    <mergeCell ref="D1:K1"/>
    <mergeCell ref="P4:P5"/>
    <mergeCell ref="Q4:Q5"/>
    <mergeCell ref="R4:R5"/>
    <mergeCell ref="S4:S5"/>
    <mergeCell ref="M6:M10"/>
    <mergeCell ref="N6:N10"/>
    <mergeCell ref="O6:O10"/>
    <mergeCell ref="M2:M5"/>
    <mergeCell ref="N2:N5"/>
    <mergeCell ref="A72:A77"/>
    <mergeCell ref="B72:B77"/>
    <mergeCell ref="A95:A96"/>
    <mergeCell ref="B95:B96"/>
    <mergeCell ref="A97:A102"/>
    <mergeCell ref="A115:A120"/>
    <mergeCell ref="C115:C120"/>
    <mergeCell ref="D115:D120"/>
    <mergeCell ref="B121:B125"/>
    <mergeCell ref="C121:C125"/>
    <mergeCell ref="A109:A114"/>
    <mergeCell ref="B109:B114"/>
    <mergeCell ref="B115:B120"/>
    <mergeCell ref="C95:C96"/>
    <mergeCell ref="D95:D96"/>
    <mergeCell ref="F109:F114"/>
    <mergeCell ref="C103:C108"/>
    <mergeCell ref="D103:D108"/>
    <mergeCell ref="E103:E108"/>
    <mergeCell ref="F103:F108"/>
    <mergeCell ref="E97:E102"/>
    <mergeCell ref="E109:E114"/>
    <mergeCell ref="A126:A131"/>
    <mergeCell ref="B126:B131"/>
    <mergeCell ref="A84:A88"/>
    <mergeCell ref="B84:B88"/>
    <mergeCell ref="A89:A94"/>
    <mergeCell ref="B103:B108"/>
    <mergeCell ref="B89:B94"/>
    <mergeCell ref="B97:B102"/>
    <mergeCell ref="A103:A108"/>
    <mergeCell ref="A121:A125"/>
    <mergeCell ref="G84:G88"/>
    <mergeCell ref="D78:D83"/>
    <mergeCell ref="E78:E83"/>
    <mergeCell ref="F78:F83"/>
    <mergeCell ref="E84:E88"/>
    <mergeCell ref="G78:G83"/>
    <mergeCell ref="D84:D88"/>
    <mergeCell ref="A35:A39"/>
    <mergeCell ref="B35:B39"/>
    <mergeCell ref="C35:C39"/>
    <mergeCell ref="D35:D39"/>
    <mergeCell ref="A29:A34"/>
    <mergeCell ref="B29:B34"/>
    <mergeCell ref="C29:C34"/>
    <mergeCell ref="D29:D34"/>
    <mergeCell ref="A23:A28"/>
    <mergeCell ref="B23:B28"/>
    <mergeCell ref="C23:C28"/>
    <mergeCell ref="D23:D28"/>
    <mergeCell ref="A17:A22"/>
    <mergeCell ref="B17:B22"/>
    <mergeCell ref="C17:C22"/>
    <mergeCell ref="D17:D22"/>
    <mergeCell ref="E29:E34"/>
    <mergeCell ref="F29:F34"/>
    <mergeCell ref="E17:E22"/>
    <mergeCell ref="F17:F22"/>
    <mergeCell ref="E23:E28"/>
    <mergeCell ref="F23:F28"/>
    <mergeCell ref="H144:K144"/>
    <mergeCell ref="H143:K143"/>
    <mergeCell ref="G103:G108"/>
    <mergeCell ref="G126:G131"/>
    <mergeCell ref="G115:G120"/>
    <mergeCell ref="G121:G125"/>
    <mergeCell ref="G109:G114"/>
    <mergeCell ref="G134:G139"/>
    <mergeCell ref="G132:G133"/>
    <mergeCell ref="F134:F139"/>
    <mergeCell ref="G95:G96"/>
    <mergeCell ref="G97:G102"/>
    <mergeCell ref="G63:G65"/>
    <mergeCell ref="G72:G77"/>
    <mergeCell ref="F66:F71"/>
    <mergeCell ref="G66:G71"/>
    <mergeCell ref="F84:F88"/>
    <mergeCell ref="F115:F120"/>
    <mergeCell ref="F97:F102"/>
    <mergeCell ref="G52:G57"/>
    <mergeCell ref="G58:G62"/>
    <mergeCell ref="G89:G94"/>
    <mergeCell ref="F13:F16"/>
    <mergeCell ref="G17:G22"/>
    <mergeCell ref="G23:G28"/>
    <mergeCell ref="G29:G34"/>
    <mergeCell ref="G35:G39"/>
    <mergeCell ref="G40:G45"/>
    <mergeCell ref="G46:G51"/>
    <mergeCell ref="F121:F125"/>
    <mergeCell ref="E35:E39"/>
    <mergeCell ref="E63:E65"/>
    <mergeCell ref="E52:E57"/>
    <mergeCell ref="F52:F57"/>
    <mergeCell ref="F40:F45"/>
    <mergeCell ref="F35:F39"/>
    <mergeCell ref="F46:F51"/>
    <mergeCell ref="E95:E96"/>
    <mergeCell ref="F95:F96"/>
    <mergeCell ref="E40:E45"/>
    <mergeCell ref="E58:E62"/>
    <mergeCell ref="F63:F65"/>
    <mergeCell ref="F89:F94"/>
    <mergeCell ref="E72:E77"/>
    <mergeCell ref="F72:F77"/>
    <mergeCell ref="E89:E94"/>
    <mergeCell ref="F132:F133"/>
    <mergeCell ref="E126:E131"/>
    <mergeCell ref="F126:F131"/>
    <mergeCell ref="D46:D51"/>
    <mergeCell ref="E46:E51"/>
    <mergeCell ref="F58:F62"/>
    <mergeCell ref="D66:D71"/>
    <mergeCell ref="E66:E71"/>
    <mergeCell ref="D126:D131"/>
    <mergeCell ref="D121:D125"/>
    <mergeCell ref="A52:A57"/>
    <mergeCell ref="C63:C65"/>
    <mergeCell ref="D63:D65"/>
    <mergeCell ref="C52:C57"/>
    <mergeCell ref="D52:D57"/>
    <mergeCell ref="C58:C62"/>
    <mergeCell ref="D58:D62"/>
    <mergeCell ref="E134:E139"/>
    <mergeCell ref="B66:B71"/>
    <mergeCell ref="C66:C71"/>
    <mergeCell ref="C132:C133"/>
    <mergeCell ref="D132:D133"/>
    <mergeCell ref="B134:B139"/>
    <mergeCell ref="D134:D139"/>
    <mergeCell ref="E115:E120"/>
    <mergeCell ref="D72:D77"/>
    <mergeCell ref="C84:C88"/>
    <mergeCell ref="E121:E125"/>
    <mergeCell ref="C126:C131"/>
    <mergeCell ref="E132:E133"/>
    <mergeCell ref="C109:C114"/>
    <mergeCell ref="D109:D114"/>
    <mergeCell ref="B46:B51"/>
    <mergeCell ref="C46:C51"/>
    <mergeCell ref="C89:C94"/>
    <mergeCell ref="D89:D94"/>
    <mergeCell ref="D97:D102"/>
    <mergeCell ref="A134:A139"/>
    <mergeCell ref="C134:C139"/>
    <mergeCell ref="A66:A71"/>
    <mergeCell ref="A132:A133"/>
    <mergeCell ref="B132:B133"/>
    <mergeCell ref="C78:C83"/>
    <mergeCell ref="C72:C77"/>
    <mergeCell ref="C97:C102"/>
    <mergeCell ref="A78:A83"/>
    <mergeCell ref="B78:B83"/>
    <mergeCell ref="B13:B16"/>
    <mergeCell ref="A63:A65"/>
    <mergeCell ref="B63:B65"/>
    <mergeCell ref="A58:A62"/>
    <mergeCell ref="B58:B62"/>
    <mergeCell ref="A40:A45"/>
    <mergeCell ref="B52:B57"/>
    <mergeCell ref="A46:A51"/>
    <mergeCell ref="B40:B45"/>
    <mergeCell ref="A13:A16"/>
    <mergeCell ref="C40:C45"/>
    <mergeCell ref="D40:D45"/>
    <mergeCell ref="K5:K6"/>
    <mergeCell ref="J5:J6"/>
    <mergeCell ref="G13:G16"/>
    <mergeCell ref="H5:I5"/>
    <mergeCell ref="G7:G12"/>
    <mergeCell ref="C13:C16"/>
    <mergeCell ref="D13:D16"/>
    <mergeCell ref="E13:E16"/>
    <mergeCell ref="F5:F6"/>
    <mergeCell ref="A7:A12"/>
    <mergeCell ref="B7:B12"/>
    <mergeCell ref="C7:C12"/>
    <mergeCell ref="D7:D12"/>
    <mergeCell ref="E7:E12"/>
    <mergeCell ref="F7:F12"/>
    <mergeCell ref="A3:A6"/>
    <mergeCell ref="B3:B6"/>
    <mergeCell ref="C3:C6"/>
    <mergeCell ref="D3:D6"/>
    <mergeCell ref="E3:E6"/>
    <mergeCell ref="F3:K3"/>
    <mergeCell ref="F4:I4"/>
    <mergeCell ref="G5:G6"/>
    <mergeCell ref="J4:K4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808"/>
  <sheetViews>
    <sheetView zoomScalePageLayoutView="0" workbookViewId="0" topLeftCell="D355">
      <selection activeCell="J380" sqref="J380"/>
    </sheetView>
  </sheetViews>
  <sheetFormatPr defaultColWidth="9.140625" defaultRowHeight="12.75"/>
  <cols>
    <col min="1" max="1" width="11.28125" style="0" customWidth="1"/>
    <col min="3" max="3" width="11.00390625" style="0" customWidth="1"/>
    <col min="4" max="4" width="13.421875" style="0" customWidth="1"/>
    <col min="6" max="6" width="14.7109375" style="0" bestFit="1" customWidth="1"/>
    <col min="7" max="7" width="16.8515625" style="0" customWidth="1"/>
    <col min="8" max="8" width="10.140625" style="0" bestFit="1" customWidth="1"/>
    <col min="9" max="9" width="14.421875" style="0" customWidth="1"/>
    <col min="10" max="10" width="11.140625" style="0" bestFit="1" customWidth="1"/>
    <col min="11" max="11" width="14.7109375" style="0" bestFit="1" customWidth="1"/>
  </cols>
  <sheetData>
    <row r="1" spans="1:11" ht="15.75" thickBot="1">
      <c r="A1" s="435" t="s">
        <v>505</v>
      </c>
      <c r="B1" s="436"/>
      <c r="C1" s="436"/>
      <c r="D1" s="436"/>
      <c r="E1" s="436"/>
      <c r="F1" s="436"/>
      <c r="G1" s="436"/>
      <c r="H1" s="436"/>
      <c r="I1" s="436"/>
      <c r="J1" s="436"/>
      <c r="K1" s="437"/>
    </row>
    <row r="2" spans="1:11" ht="12.75">
      <c r="A2" s="454" t="s">
        <v>140</v>
      </c>
      <c r="B2" s="426" t="s">
        <v>1</v>
      </c>
      <c r="C2" s="426" t="s">
        <v>2</v>
      </c>
      <c r="D2" s="426" t="s">
        <v>3</v>
      </c>
      <c r="E2" s="442" t="s">
        <v>1031</v>
      </c>
      <c r="F2" s="445" t="s">
        <v>4</v>
      </c>
      <c r="G2" s="445"/>
      <c r="H2" s="445"/>
      <c r="I2" s="445"/>
      <c r="J2" s="445"/>
      <c r="K2" s="446"/>
    </row>
    <row r="3" spans="1:11" ht="12.75">
      <c r="A3" s="623"/>
      <c r="B3" s="625"/>
      <c r="C3" s="625"/>
      <c r="D3" s="625"/>
      <c r="E3" s="627"/>
      <c r="F3" s="427" t="s">
        <v>5</v>
      </c>
      <c r="G3" s="427"/>
      <c r="H3" s="427"/>
      <c r="I3" s="427"/>
      <c r="J3" s="427" t="s">
        <v>6</v>
      </c>
      <c r="K3" s="629"/>
    </row>
    <row r="4" spans="1:11" ht="12.75">
      <c r="A4" s="623"/>
      <c r="B4" s="625"/>
      <c r="C4" s="625"/>
      <c r="D4" s="625"/>
      <c r="E4" s="627"/>
      <c r="F4" s="503" t="s">
        <v>9</v>
      </c>
      <c r="G4" s="499" t="s">
        <v>150</v>
      </c>
      <c r="H4" s="427" t="s">
        <v>7</v>
      </c>
      <c r="I4" s="427"/>
      <c r="J4" s="451" t="s">
        <v>8</v>
      </c>
      <c r="K4" s="501" t="s">
        <v>149</v>
      </c>
    </row>
    <row r="5" spans="1:11" ht="13.5" thickBot="1">
      <c r="A5" s="624"/>
      <c r="B5" s="626"/>
      <c r="C5" s="626"/>
      <c r="D5" s="626"/>
      <c r="E5" s="628"/>
      <c r="F5" s="504"/>
      <c r="G5" s="500"/>
      <c r="H5" s="105" t="s">
        <v>8</v>
      </c>
      <c r="I5" s="134" t="s">
        <v>149</v>
      </c>
      <c r="J5" s="620"/>
      <c r="K5" s="614"/>
    </row>
    <row r="6" spans="1:11" ht="12.75">
      <c r="A6" s="460">
        <v>29</v>
      </c>
      <c r="B6" s="460" t="s">
        <v>110</v>
      </c>
      <c r="C6" s="630">
        <v>2900108</v>
      </c>
      <c r="D6" s="632" t="s">
        <v>187</v>
      </c>
      <c r="E6" s="618">
        <v>1154</v>
      </c>
      <c r="F6" s="615">
        <f>E6*8.5</f>
        <v>9809</v>
      </c>
      <c r="G6" s="615">
        <v>29427</v>
      </c>
      <c r="H6" s="353">
        <v>42737</v>
      </c>
      <c r="I6" s="354">
        <v>4904.5</v>
      </c>
      <c r="J6" s="355">
        <v>42955</v>
      </c>
      <c r="K6" s="356">
        <v>4904.5</v>
      </c>
    </row>
    <row r="7" spans="1:11" ht="12.75">
      <c r="A7" s="460"/>
      <c r="B7" s="460"/>
      <c r="C7" s="630"/>
      <c r="D7" s="632"/>
      <c r="E7" s="618"/>
      <c r="F7" s="615"/>
      <c r="G7" s="615"/>
      <c r="H7" s="274">
        <v>42768</v>
      </c>
      <c r="I7" s="272">
        <v>4904.5</v>
      </c>
      <c r="J7" s="31"/>
      <c r="K7" s="169"/>
    </row>
    <row r="8" spans="1:11" ht="12.75">
      <c r="A8" s="460"/>
      <c r="B8" s="460"/>
      <c r="C8" s="630"/>
      <c r="D8" s="632"/>
      <c r="E8" s="618"/>
      <c r="F8" s="615"/>
      <c r="G8" s="615"/>
      <c r="H8" s="274">
        <v>42796</v>
      </c>
      <c r="I8" s="272">
        <v>4904.5</v>
      </c>
      <c r="J8" s="31"/>
      <c r="K8" s="149"/>
    </row>
    <row r="9" spans="1:11" ht="12.75">
      <c r="A9" s="460"/>
      <c r="B9" s="460"/>
      <c r="C9" s="630"/>
      <c r="D9" s="632"/>
      <c r="E9" s="618"/>
      <c r="F9" s="615"/>
      <c r="G9" s="615"/>
      <c r="H9" s="274">
        <v>42827</v>
      </c>
      <c r="I9" s="272">
        <v>4904.5</v>
      </c>
      <c r="J9" s="31"/>
      <c r="K9" s="149"/>
    </row>
    <row r="10" spans="1:11" ht="12.75">
      <c r="A10" s="460"/>
      <c r="B10" s="460"/>
      <c r="C10" s="630"/>
      <c r="D10" s="632"/>
      <c r="E10" s="618"/>
      <c r="F10" s="615"/>
      <c r="G10" s="615"/>
      <c r="H10" s="274">
        <v>42857</v>
      </c>
      <c r="I10" s="272">
        <v>4904.5</v>
      </c>
      <c r="J10" s="31"/>
      <c r="K10" s="149"/>
    </row>
    <row r="11" spans="1:11" ht="12.75">
      <c r="A11" s="462"/>
      <c r="B11" s="462"/>
      <c r="C11" s="631"/>
      <c r="D11" s="633"/>
      <c r="E11" s="619"/>
      <c r="F11" s="458"/>
      <c r="G11" s="458"/>
      <c r="H11" s="274">
        <v>42888</v>
      </c>
      <c r="I11" s="272">
        <v>4904.5</v>
      </c>
      <c r="J11" s="31"/>
      <c r="K11" s="149"/>
    </row>
    <row r="12" spans="1:11" ht="12.75">
      <c r="A12" s="473">
        <v>29</v>
      </c>
      <c r="B12" s="473" t="s">
        <v>110</v>
      </c>
      <c r="C12" s="634">
        <v>2901155</v>
      </c>
      <c r="D12" s="637" t="s">
        <v>188</v>
      </c>
      <c r="E12" s="488">
        <v>1714</v>
      </c>
      <c r="F12" s="416">
        <f>E12*8.5</f>
        <v>14569</v>
      </c>
      <c r="G12" s="416">
        <v>43707</v>
      </c>
      <c r="H12" s="142">
        <v>42737</v>
      </c>
      <c r="I12" s="271">
        <v>7284.5</v>
      </c>
      <c r="J12" s="48">
        <v>42929</v>
      </c>
      <c r="K12" s="104">
        <v>7284.5</v>
      </c>
    </row>
    <row r="13" spans="1:11" ht="12.75">
      <c r="A13" s="474"/>
      <c r="B13" s="474"/>
      <c r="C13" s="635"/>
      <c r="D13" s="638"/>
      <c r="E13" s="489"/>
      <c r="F13" s="417"/>
      <c r="G13" s="417"/>
      <c r="H13" s="142">
        <v>42768</v>
      </c>
      <c r="I13" s="271">
        <v>7284.5</v>
      </c>
      <c r="J13" s="161">
        <v>42929</v>
      </c>
      <c r="K13" s="162">
        <v>7284.5</v>
      </c>
    </row>
    <row r="14" spans="1:11" ht="12.75">
      <c r="A14" s="474"/>
      <c r="B14" s="474"/>
      <c r="C14" s="635"/>
      <c r="D14" s="638"/>
      <c r="E14" s="489"/>
      <c r="F14" s="417"/>
      <c r="G14" s="417"/>
      <c r="H14" s="142">
        <v>42796</v>
      </c>
      <c r="I14" s="271">
        <v>7284.5</v>
      </c>
      <c r="J14" s="124">
        <v>42929</v>
      </c>
      <c r="K14" s="103">
        <v>7284.5</v>
      </c>
    </row>
    <row r="15" spans="1:11" ht="12.75">
      <c r="A15" s="474"/>
      <c r="B15" s="474"/>
      <c r="C15" s="635"/>
      <c r="D15" s="638"/>
      <c r="E15" s="489"/>
      <c r="F15" s="417"/>
      <c r="G15" s="417"/>
      <c r="H15" s="142">
        <v>42827</v>
      </c>
      <c r="I15" s="271">
        <v>7284.5</v>
      </c>
      <c r="J15" s="48">
        <v>42929</v>
      </c>
      <c r="K15" s="104">
        <v>7284.5</v>
      </c>
    </row>
    <row r="16" spans="1:11" ht="12.75">
      <c r="A16" s="474"/>
      <c r="B16" s="474"/>
      <c r="C16" s="635"/>
      <c r="D16" s="638"/>
      <c r="E16" s="489"/>
      <c r="F16" s="417"/>
      <c r="G16" s="417"/>
      <c r="H16" s="142">
        <v>42857</v>
      </c>
      <c r="I16" s="271">
        <v>7284.5</v>
      </c>
      <c r="J16" s="161">
        <v>42929</v>
      </c>
      <c r="K16" s="162">
        <v>7284.5</v>
      </c>
    </row>
    <row r="17" spans="1:11" ht="12.75">
      <c r="A17" s="475"/>
      <c r="B17" s="475"/>
      <c r="C17" s="636"/>
      <c r="D17" s="639"/>
      <c r="E17" s="490"/>
      <c r="F17" s="418"/>
      <c r="G17" s="418"/>
      <c r="H17" s="142">
        <v>42888</v>
      </c>
      <c r="I17" s="271">
        <v>7284.5</v>
      </c>
      <c r="J17" s="124">
        <v>42944</v>
      </c>
      <c r="K17" s="103">
        <v>7284.5</v>
      </c>
    </row>
    <row r="18" spans="1:11" ht="12.75">
      <c r="A18" s="559">
        <v>29</v>
      </c>
      <c r="B18" s="559" t="s">
        <v>110</v>
      </c>
      <c r="C18" s="646">
        <v>2901205</v>
      </c>
      <c r="D18" s="647" t="s">
        <v>189</v>
      </c>
      <c r="E18" s="617">
        <v>1689</v>
      </c>
      <c r="F18" s="616">
        <f>E18*8.5</f>
        <v>14356.5</v>
      </c>
      <c r="G18" s="616">
        <v>43069.5</v>
      </c>
      <c r="H18" s="274">
        <v>42737</v>
      </c>
      <c r="I18" s="272">
        <v>7178.25</v>
      </c>
      <c r="J18" s="621">
        <v>42978</v>
      </c>
      <c r="K18" s="673">
        <v>14356.5</v>
      </c>
    </row>
    <row r="19" spans="1:11" ht="12.75">
      <c r="A19" s="460"/>
      <c r="B19" s="460"/>
      <c r="C19" s="630"/>
      <c r="D19" s="632"/>
      <c r="E19" s="618"/>
      <c r="F19" s="615"/>
      <c r="G19" s="615"/>
      <c r="H19" s="274">
        <v>42768</v>
      </c>
      <c r="I19" s="272">
        <v>7178.25</v>
      </c>
      <c r="J19" s="622"/>
      <c r="K19" s="674"/>
    </row>
    <row r="20" spans="1:11" ht="12.75">
      <c r="A20" s="460"/>
      <c r="B20" s="460"/>
      <c r="C20" s="630"/>
      <c r="D20" s="632"/>
      <c r="E20" s="618"/>
      <c r="F20" s="615"/>
      <c r="G20" s="615"/>
      <c r="H20" s="274">
        <v>42796</v>
      </c>
      <c r="I20" s="272">
        <v>7178.25</v>
      </c>
      <c r="J20" s="621">
        <v>42989</v>
      </c>
      <c r="K20" s="673">
        <v>14356.5</v>
      </c>
    </row>
    <row r="21" spans="1:11" ht="12.75">
      <c r="A21" s="460"/>
      <c r="B21" s="460"/>
      <c r="C21" s="630"/>
      <c r="D21" s="632"/>
      <c r="E21" s="618"/>
      <c r="F21" s="615"/>
      <c r="G21" s="615"/>
      <c r="H21" s="274">
        <v>42827</v>
      </c>
      <c r="I21" s="272">
        <v>7178.25</v>
      </c>
      <c r="J21" s="622"/>
      <c r="K21" s="674"/>
    </row>
    <row r="22" spans="1:11" ht="12.75">
      <c r="A22" s="460"/>
      <c r="B22" s="460"/>
      <c r="C22" s="630"/>
      <c r="D22" s="632"/>
      <c r="E22" s="618"/>
      <c r="F22" s="615"/>
      <c r="G22" s="615"/>
      <c r="H22" s="274">
        <v>42857</v>
      </c>
      <c r="I22" s="272">
        <v>7178.25</v>
      </c>
      <c r="J22" s="156"/>
      <c r="K22" s="284"/>
    </row>
    <row r="23" spans="1:11" ht="12.75">
      <c r="A23" s="462"/>
      <c r="B23" s="462"/>
      <c r="C23" s="631"/>
      <c r="D23" s="633"/>
      <c r="E23" s="619"/>
      <c r="F23" s="458"/>
      <c r="G23" s="458"/>
      <c r="H23" s="274">
        <v>42888</v>
      </c>
      <c r="I23" s="272">
        <v>7178.25</v>
      </c>
      <c r="J23" s="156"/>
      <c r="K23" s="284"/>
    </row>
    <row r="24" spans="1:11" ht="12.75">
      <c r="A24" s="473">
        <v>29</v>
      </c>
      <c r="B24" s="473" t="s">
        <v>110</v>
      </c>
      <c r="C24" s="640">
        <v>2901304</v>
      </c>
      <c r="D24" s="643" t="s">
        <v>190</v>
      </c>
      <c r="E24" s="488">
        <v>741</v>
      </c>
      <c r="F24" s="416">
        <f>E24*8.5</f>
        <v>6298.5</v>
      </c>
      <c r="G24" s="416">
        <v>18895.5</v>
      </c>
      <c r="H24" s="142">
        <v>42737</v>
      </c>
      <c r="I24" s="271">
        <v>3149.25</v>
      </c>
      <c r="J24" s="124">
        <v>42867</v>
      </c>
      <c r="K24" s="103">
        <v>3149.25</v>
      </c>
    </row>
    <row r="25" spans="1:11" ht="12.75">
      <c r="A25" s="474"/>
      <c r="B25" s="474"/>
      <c r="C25" s="641"/>
      <c r="D25" s="644"/>
      <c r="E25" s="489"/>
      <c r="F25" s="417"/>
      <c r="G25" s="417"/>
      <c r="H25" s="142">
        <v>42768</v>
      </c>
      <c r="I25" s="271">
        <v>3149.25</v>
      </c>
      <c r="J25" s="124">
        <v>42867</v>
      </c>
      <c r="K25" s="103">
        <v>3149.25</v>
      </c>
    </row>
    <row r="26" spans="1:11" ht="12.75">
      <c r="A26" s="474"/>
      <c r="B26" s="474"/>
      <c r="C26" s="641"/>
      <c r="D26" s="644"/>
      <c r="E26" s="489"/>
      <c r="F26" s="417"/>
      <c r="G26" s="417"/>
      <c r="H26" s="142">
        <v>42796</v>
      </c>
      <c r="I26" s="271">
        <v>3149.25</v>
      </c>
      <c r="J26" s="124">
        <v>42905</v>
      </c>
      <c r="K26" s="103">
        <v>3149.25</v>
      </c>
    </row>
    <row r="27" spans="1:11" ht="12.75">
      <c r="A27" s="474"/>
      <c r="B27" s="474"/>
      <c r="C27" s="641"/>
      <c r="D27" s="644"/>
      <c r="E27" s="489"/>
      <c r="F27" s="417"/>
      <c r="G27" s="417"/>
      <c r="H27" s="142">
        <v>42827</v>
      </c>
      <c r="I27" s="271">
        <v>3149.25</v>
      </c>
      <c r="J27" s="124">
        <v>42937</v>
      </c>
      <c r="K27" s="103">
        <v>3149.25</v>
      </c>
    </row>
    <row r="28" spans="1:11" ht="12.75">
      <c r="A28" s="474"/>
      <c r="B28" s="474"/>
      <c r="C28" s="641"/>
      <c r="D28" s="644"/>
      <c r="E28" s="489"/>
      <c r="F28" s="417"/>
      <c r="G28" s="417"/>
      <c r="H28" s="142">
        <v>42857</v>
      </c>
      <c r="I28" s="271">
        <v>3149.25</v>
      </c>
      <c r="J28" s="124">
        <v>42989</v>
      </c>
      <c r="K28" s="103">
        <v>3149.25</v>
      </c>
    </row>
    <row r="29" spans="1:11" ht="12.75">
      <c r="A29" s="475"/>
      <c r="B29" s="475"/>
      <c r="C29" s="642"/>
      <c r="D29" s="645"/>
      <c r="E29" s="490"/>
      <c r="F29" s="418"/>
      <c r="G29" s="418"/>
      <c r="H29" s="142">
        <v>42888</v>
      </c>
      <c r="I29" s="271">
        <v>3149.25</v>
      </c>
      <c r="J29" s="124">
        <v>42976</v>
      </c>
      <c r="K29" s="103">
        <v>3149.25</v>
      </c>
    </row>
    <row r="30" spans="1:11" ht="12.75">
      <c r="A30" s="559">
        <v>29</v>
      </c>
      <c r="B30" s="559" t="s">
        <v>110</v>
      </c>
      <c r="C30" s="646">
        <v>2902708</v>
      </c>
      <c r="D30" s="647" t="s">
        <v>191</v>
      </c>
      <c r="E30" s="617">
        <v>2078</v>
      </c>
      <c r="F30" s="616">
        <f>E30*8.5</f>
        <v>17663</v>
      </c>
      <c r="G30" s="616">
        <v>52989</v>
      </c>
      <c r="H30" s="274">
        <v>42737</v>
      </c>
      <c r="I30" s="272">
        <v>8831.5</v>
      </c>
      <c r="J30" s="31">
        <v>42783</v>
      </c>
      <c r="K30" s="149">
        <v>8831.5</v>
      </c>
    </row>
    <row r="31" spans="1:11" ht="12.75">
      <c r="A31" s="460"/>
      <c r="B31" s="460"/>
      <c r="C31" s="630"/>
      <c r="D31" s="632"/>
      <c r="E31" s="618"/>
      <c r="F31" s="615"/>
      <c r="G31" s="615"/>
      <c r="H31" s="274">
        <v>42768</v>
      </c>
      <c r="I31" s="272">
        <v>8831.5</v>
      </c>
      <c r="J31" s="31">
        <v>42783</v>
      </c>
      <c r="K31" s="149">
        <v>8831.5</v>
      </c>
    </row>
    <row r="32" spans="1:11" ht="12.75">
      <c r="A32" s="460"/>
      <c r="B32" s="460"/>
      <c r="C32" s="630"/>
      <c r="D32" s="632"/>
      <c r="E32" s="618"/>
      <c r="F32" s="615"/>
      <c r="G32" s="615"/>
      <c r="H32" s="274">
        <v>42796</v>
      </c>
      <c r="I32" s="272">
        <v>8831.5</v>
      </c>
      <c r="J32" s="31">
        <v>42796</v>
      </c>
      <c r="K32" s="149">
        <v>8831.5</v>
      </c>
    </row>
    <row r="33" spans="1:11" ht="12.75">
      <c r="A33" s="460"/>
      <c r="B33" s="460"/>
      <c r="C33" s="630"/>
      <c r="D33" s="632"/>
      <c r="E33" s="618"/>
      <c r="F33" s="615"/>
      <c r="G33" s="615"/>
      <c r="H33" s="274">
        <v>42827</v>
      </c>
      <c r="I33" s="272">
        <v>8831.5</v>
      </c>
      <c r="J33" s="31">
        <v>42807</v>
      </c>
      <c r="K33" s="149">
        <v>8831.5</v>
      </c>
    </row>
    <row r="34" spans="1:11" ht="12.75">
      <c r="A34" s="460"/>
      <c r="B34" s="460"/>
      <c r="C34" s="630"/>
      <c r="D34" s="632"/>
      <c r="E34" s="618"/>
      <c r="F34" s="615"/>
      <c r="G34" s="615"/>
      <c r="H34" s="274">
        <v>42857</v>
      </c>
      <c r="I34" s="272">
        <v>8831.5</v>
      </c>
      <c r="J34" s="31">
        <v>42823</v>
      </c>
      <c r="K34" s="149">
        <v>8831.5</v>
      </c>
    </row>
    <row r="35" spans="1:11" ht="12.75">
      <c r="A35" s="462"/>
      <c r="B35" s="462"/>
      <c r="C35" s="631"/>
      <c r="D35" s="633"/>
      <c r="E35" s="619"/>
      <c r="F35" s="458"/>
      <c r="G35" s="458"/>
      <c r="H35" s="274">
        <v>42888</v>
      </c>
      <c r="I35" s="272">
        <v>8831.5</v>
      </c>
      <c r="J35" s="31">
        <v>42845</v>
      </c>
      <c r="K35" s="149">
        <v>8831.5</v>
      </c>
    </row>
    <row r="36" spans="1:11" ht="12.75">
      <c r="A36" s="473">
        <v>29</v>
      </c>
      <c r="B36" s="473" t="s">
        <v>110</v>
      </c>
      <c r="C36" s="640">
        <v>2902807</v>
      </c>
      <c r="D36" s="643" t="s">
        <v>192</v>
      </c>
      <c r="E36" s="488">
        <v>205</v>
      </c>
      <c r="F36" s="416">
        <f>E36*8.5</f>
        <v>1742.5</v>
      </c>
      <c r="G36" s="416">
        <v>5227.5</v>
      </c>
      <c r="H36" s="142">
        <v>42737</v>
      </c>
      <c r="I36" s="271">
        <v>1045.5</v>
      </c>
      <c r="J36" s="48">
        <v>42907</v>
      </c>
      <c r="K36" s="104">
        <v>1045.5</v>
      </c>
    </row>
    <row r="37" spans="1:11" ht="12.75">
      <c r="A37" s="474"/>
      <c r="B37" s="474"/>
      <c r="C37" s="641"/>
      <c r="D37" s="644"/>
      <c r="E37" s="489"/>
      <c r="F37" s="417"/>
      <c r="G37" s="417"/>
      <c r="H37" s="142">
        <v>42768</v>
      </c>
      <c r="I37" s="271">
        <v>1045.5</v>
      </c>
      <c r="J37" s="161">
        <v>42907</v>
      </c>
      <c r="K37" s="162">
        <v>1045.5</v>
      </c>
    </row>
    <row r="38" spans="1:11" ht="12.75">
      <c r="A38" s="474"/>
      <c r="B38" s="474"/>
      <c r="C38" s="641"/>
      <c r="D38" s="644"/>
      <c r="E38" s="489"/>
      <c r="F38" s="417"/>
      <c r="G38" s="417"/>
      <c r="H38" s="142">
        <v>42796</v>
      </c>
      <c r="I38" s="271">
        <v>1045.5</v>
      </c>
      <c r="J38" s="161">
        <v>42907</v>
      </c>
      <c r="K38" s="162">
        <v>1045.5</v>
      </c>
    </row>
    <row r="39" spans="1:11" ht="12.75">
      <c r="A39" s="474"/>
      <c r="B39" s="474"/>
      <c r="C39" s="641"/>
      <c r="D39" s="644"/>
      <c r="E39" s="489"/>
      <c r="F39" s="417"/>
      <c r="G39" s="417"/>
      <c r="H39" s="142">
        <v>42827</v>
      </c>
      <c r="I39" s="271">
        <v>1045.5</v>
      </c>
      <c r="J39" s="161">
        <v>42972</v>
      </c>
      <c r="K39" s="162">
        <v>1045.5</v>
      </c>
    </row>
    <row r="40" spans="1:11" ht="12.75">
      <c r="A40" s="475"/>
      <c r="B40" s="475"/>
      <c r="C40" s="642"/>
      <c r="D40" s="645"/>
      <c r="E40" s="490"/>
      <c r="F40" s="418"/>
      <c r="G40" s="418"/>
      <c r="H40" s="142">
        <v>42857</v>
      </c>
      <c r="I40" s="271">
        <v>1045.5</v>
      </c>
      <c r="J40" s="161">
        <v>42972</v>
      </c>
      <c r="K40" s="162">
        <v>1045.5</v>
      </c>
    </row>
    <row r="41" spans="1:11" ht="12.75">
      <c r="A41" s="559">
        <v>29</v>
      </c>
      <c r="B41" s="559" t="s">
        <v>110</v>
      </c>
      <c r="C41" s="646">
        <v>2903003</v>
      </c>
      <c r="D41" s="647" t="s">
        <v>193</v>
      </c>
      <c r="E41" s="617">
        <v>1494</v>
      </c>
      <c r="F41" s="616">
        <f>E41*8.5</f>
        <v>12699</v>
      </c>
      <c r="G41" s="616">
        <v>38097</v>
      </c>
      <c r="H41" s="274">
        <v>42737</v>
      </c>
      <c r="I41" s="272">
        <v>6349.5</v>
      </c>
      <c r="J41" s="125">
        <v>42768</v>
      </c>
      <c r="K41" s="169">
        <v>6349.5</v>
      </c>
    </row>
    <row r="42" spans="1:11" ht="12.75">
      <c r="A42" s="460"/>
      <c r="B42" s="460"/>
      <c r="C42" s="630"/>
      <c r="D42" s="632"/>
      <c r="E42" s="618"/>
      <c r="F42" s="615"/>
      <c r="G42" s="615"/>
      <c r="H42" s="274">
        <v>42768</v>
      </c>
      <c r="I42" s="272">
        <v>6349.5</v>
      </c>
      <c r="J42" s="125">
        <v>42768</v>
      </c>
      <c r="K42" s="169">
        <v>6349.5</v>
      </c>
    </row>
    <row r="43" spans="1:11" ht="12.75">
      <c r="A43" s="460"/>
      <c r="B43" s="460"/>
      <c r="C43" s="630"/>
      <c r="D43" s="632"/>
      <c r="E43" s="618"/>
      <c r="F43" s="615"/>
      <c r="G43" s="615"/>
      <c r="H43" s="274">
        <v>42796</v>
      </c>
      <c r="I43" s="272">
        <v>6349.5</v>
      </c>
      <c r="J43" s="125">
        <v>42789</v>
      </c>
      <c r="K43" s="169">
        <v>6349.5</v>
      </c>
    </row>
    <row r="44" spans="1:11" ht="12.75">
      <c r="A44" s="460"/>
      <c r="B44" s="460"/>
      <c r="C44" s="630"/>
      <c r="D44" s="632"/>
      <c r="E44" s="618"/>
      <c r="F44" s="615"/>
      <c r="G44" s="615"/>
      <c r="H44" s="274">
        <v>42827</v>
      </c>
      <c r="I44" s="272">
        <v>6349.5</v>
      </c>
      <c r="J44" s="125">
        <v>42824</v>
      </c>
      <c r="K44" s="169">
        <v>6349.5</v>
      </c>
    </row>
    <row r="45" spans="1:11" ht="12.75">
      <c r="A45" s="460"/>
      <c r="B45" s="460"/>
      <c r="C45" s="630"/>
      <c r="D45" s="632"/>
      <c r="E45" s="618"/>
      <c r="F45" s="615"/>
      <c r="G45" s="615"/>
      <c r="H45" s="274">
        <v>42857</v>
      </c>
      <c r="I45" s="272">
        <v>6349.5</v>
      </c>
      <c r="J45" s="125">
        <v>42851</v>
      </c>
      <c r="K45" s="169">
        <v>6349.5</v>
      </c>
    </row>
    <row r="46" spans="1:11" ht="12.75">
      <c r="A46" s="462"/>
      <c r="B46" s="462"/>
      <c r="C46" s="631"/>
      <c r="D46" s="633"/>
      <c r="E46" s="619"/>
      <c r="F46" s="458"/>
      <c r="G46" s="458"/>
      <c r="H46" s="274">
        <v>42888</v>
      </c>
      <c r="I46" s="272">
        <v>6349.5</v>
      </c>
      <c r="J46" s="125">
        <v>42888</v>
      </c>
      <c r="K46" s="169">
        <v>6349.5</v>
      </c>
    </row>
    <row r="47" spans="1:11" ht="12.75">
      <c r="A47" s="473">
        <v>29</v>
      </c>
      <c r="B47" s="473" t="s">
        <v>110</v>
      </c>
      <c r="C47" s="634">
        <v>2903201</v>
      </c>
      <c r="D47" s="637" t="s">
        <v>194</v>
      </c>
      <c r="E47" s="488">
        <v>108</v>
      </c>
      <c r="F47" s="416">
        <f>E47*8.5</f>
        <v>918</v>
      </c>
      <c r="G47" s="416">
        <v>2754</v>
      </c>
      <c r="H47" s="142">
        <v>42737</v>
      </c>
      <c r="I47" s="271">
        <v>918</v>
      </c>
      <c r="J47" s="124">
        <v>42916</v>
      </c>
      <c r="K47" s="103">
        <v>918</v>
      </c>
    </row>
    <row r="48" spans="1:11" ht="12.75">
      <c r="A48" s="474"/>
      <c r="B48" s="474"/>
      <c r="C48" s="635"/>
      <c r="D48" s="638"/>
      <c r="E48" s="489"/>
      <c r="F48" s="417"/>
      <c r="G48" s="417"/>
      <c r="H48" s="142">
        <v>42768</v>
      </c>
      <c r="I48" s="271">
        <v>918</v>
      </c>
      <c r="J48" s="124">
        <v>42916</v>
      </c>
      <c r="K48" s="103">
        <v>918</v>
      </c>
    </row>
    <row r="49" spans="1:11" ht="12.75">
      <c r="A49" s="475"/>
      <c r="B49" s="475"/>
      <c r="C49" s="636"/>
      <c r="D49" s="639"/>
      <c r="E49" s="490"/>
      <c r="F49" s="418"/>
      <c r="G49" s="418"/>
      <c r="H49" s="142">
        <v>42796</v>
      </c>
      <c r="I49" s="271">
        <v>918</v>
      </c>
      <c r="J49" s="124">
        <v>42916</v>
      </c>
      <c r="K49" s="103">
        <v>918</v>
      </c>
    </row>
    <row r="50" spans="1:11" ht="12.75">
      <c r="A50" s="559">
        <v>29</v>
      </c>
      <c r="B50" s="559" t="s">
        <v>110</v>
      </c>
      <c r="C50" s="646">
        <v>2903235</v>
      </c>
      <c r="D50" s="648" t="s">
        <v>195</v>
      </c>
      <c r="E50" s="617">
        <v>1274</v>
      </c>
      <c r="F50" s="616">
        <f>E50*8.5</f>
        <v>10829</v>
      </c>
      <c r="G50" s="616">
        <v>32487</v>
      </c>
      <c r="H50" s="274">
        <v>42737</v>
      </c>
      <c r="I50" s="272">
        <v>5414.5</v>
      </c>
      <c r="J50" s="125">
        <v>42891</v>
      </c>
      <c r="K50" s="169">
        <v>5414.5</v>
      </c>
    </row>
    <row r="51" spans="1:11" ht="12.75">
      <c r="A51" s="460"/>
      <c r="B51" s="460"/>
      <c r="C51" s="630"/>
      <c r="D51" s="649"/>
      <c r="E51" s="618"/>
      <c r="F51" s="615"/>
      <c r="G51" s="615"/>
      <c r="H51" s="274">
        <v>42768</v>
      </c>
      <c r="I51" s="272">
        <v>5414.5</v>
      </c>
      <c r="J51" s="125">
        <v>42891</v>
      </c>
      <c r="K51" s="169">
        <v>5414.5</v>
      </c>
    </row>
    <row r="52" spans="1:11" ht="12.75">
      <c r="A52" s="460"/>
      <c r="B52" s="460"/>
      <c r="C52" s="630"/>
      <c r="D52" s="649"/>
      <c r="E52" s="618"/>
      <c r="F52" s="615"/>
      <c r="G52" s="615"/>
      <c r="H52" s="274">
        <v>42796</v>
      </c>
      <c r="I52" s="272">
        <v>5414.5</v>
      </c>
      <c r="J52" s="125">
        <v>42941</v>
      </c>
      <c r="K52" s="169">
        <v>5414.5</v>
      </c>
    </row>
    <row r="53" spans="1:11" ht="12.75">
      <c r="A53" s="460"/>
      <c r="B53" s="460"/>
      <c r="C53" s="630"/>
      <c r="D53" s="649"/>
      <c r="E53" s="618"/>
      <c r="F53" s="615"/>
      <c r="G53" s="615"/>
      <c r="H53" s="274">
        <v>42827</v>
      </c>
      <c r="I53" s="272">
        <v>5414.5</v>
      </c>
      <c r="J53" s="125">
        <v>42941</v>
      </c>
      <c r="K53" s="169">
        <v>5414.5</v>
      </c>
    </row>
    <row r="54" spans="1:11" ht="12.75">
      <c r="A54" s="460"/>
      <c r="B54" s="460"/>
      <c r="C54" s="630"/>
      <c r="D54" s="649"/>
      <c r="E54" s="618"/>
      <c r="F54" s="615"/>
      <c r="G54" s="615"/>
      <c r="H54" s="274">
        <v>42857</v>
      </c>
      <c r="I54" s="272">
        <v>5414.5</v>
      </c>
      <c r="J54" s="125">
        <v>42975</v>
      </c>
      <c r="K54" s="169">
        <v>5414.5</v>
      </c>
    </row>
    <row r="55" spans="1:11" ht="12.75">
      <c r="A55" s="462"/>
      <c r="B55" s="462"/>
      <c r="C55" s="631"/>
      <c r="D55" s="650"/>
      <c r="E55" s="619"/>
      <c r="F55" s="458"/>
      <c r="G55" s="458"/>
      <c r="H55" s="274">
        <v>42888</v>
      </c>
      <c r="I55" s="272">
        <v>5414.5</v>
      </c>
      <c r="J55" s="125">
        <v>42975</v>
      </c>
      <c r="K55" s="169">
        <v>5414.5</v>
      </c>
    </row>
    <row r="56" spans="1:11" ht="12.75">
      <c r="A56" s="473">
        <v>29</v>
      </c>
      <c r="B56" s="473" t="s">
        <v>110</v>
      </c>
      <c r="C56" s="634">
        <v>2903508</v>
      </c>
      <c r="D56" s="637" t="s">
        <v>196</v>
      </c>
      <c r="E56" s="488">
        <v>376</v>
      </c>
      <c r="F56" s="416">
        <f>E56*8.5</f>
        <v>3196</v>
      </c>
      <c r="G56" s="416">
        <v>9588</v>
      </c>
      <c r="H56" s="142">
        <v>42737</v>
      </c>
      <c r="I56" s="271">
        <v>1598</v>
      </c>
      <c r="J56" s="229"/>
      <c r="K56" s="270"/>
    </row>
    <row r="57" spans="1:11" ht="12.75">
      <c r="A57" s="474"/>
      <c r="B57" s="474"/>
      <c r="C57" s="635"/>
      <c r="D57" s="638"/>
      <c r="E57" s="489"/>
      <c r="F57" s="417"/>
      <c r="G57" s="417"/>
      <c r="H57" s="142">
        <v>42768</v>
      </c>
      <c r="I57" s="271">
        <v>1598</v>
      </c>
      <c r="J57" s="161"/>
      <c r="K57" s="162"/>
    </row>
    <row r="58" spans="1:11" ht="12.75">
      <c r="A58" s="474"/>
      <c r="B58" s="474"/>
      <c r="C58" s="635"/>
      <c r="D58" s="638"/>
      <c r="E58" s="489"/>
      <c r="F58" s="417"/>
      <c r="G58" s="417"/>
      <c r="H58" s="142">
        <v>42796</v>
      </c>
      <c r="I58" s="271">
        <v>1598</v>
      </c>
      <c r="J58" s="161"/>
      <c r="K58" s="162"/>
    </row>
    <row r="59" spans="1:11" ht="12.75">
      <c r="A59" s="474"/>
      <c r="B59" s="474"/>
      <c r="C59" s="635"/>
      <c r="D59" s="638"/>
      <c r="E59" s="489"/>
      <c r="F59" s="417"/>
      <c r="G59" s="417"/>
      <c r="H59" s="142">
        <v>42827</v>
      </c>
      <c r="I59" s="271">
        <v>1598</v>
      </c>
      <c r="J59" s="161"/>
      <c r="K59" s="162"/>
    </row>
    <row r="60" spans="1:11" ht="12.75">
      <c r="A60" s="474"/>
      <c r="B60" s="474"/>
      <c r="C60" s="635"/>
      <c r="D60" s="638"/>
      <c r="E60" s="489"/>
      <c r="F60" s="417"/>
      <c r="G60" s="417"/>
      <c r="H60" s="142">
        <v>42857</v>
      </c>
      <c r="I60" s="271">
        <v>1598</v>
      </c>
      <c r="J60" s="161"/>
      <c r="K60" s="162"/>
    </row>
    <row r="61" spans="1:11" ht="12.75">
      <c r="A61" s="475"/>
      <c r="B61" s="475"/>
      <c r="C61" s="636"/>
      <c r="D61" s="639"/>
      <c r="E61" s="490"/>
      <c r="F61" s="418"/>
      <c r="G61" s="418"/>
      <c r="H61" s="142">
        <v>42888</v>
      </c>
      <c r="I61" s="271">
        <v>1598</v>
      </c>
      <c r="J61" s="161"/>
      <c r="K61" s="162"/>
    </row>
    <row r="62" spans="1:11" ht="12.75">
      <c r="A62" s="559">
        <v>29</v>
      </c>
      <c r="B62" s="559" t="s">
        <v>110</v>
      </c>
      <c r="C62" s="646">
        <v>2903805</v>
      </c>
      <c r="D62" s="647" t="s">
        <v>197</v>
      </c>
      <c r="E62" s="617">
        <v>696</v>
      </c>
      <c r="F62" s="616">
        <f>E62*8.5</f>
        <v>5916</v>
      </c>
      <c r="G62" s="616">
        <v>17748</v>
      </c>
      <c r="H62" s="274">
        <v>42737</v>
      </c>
      <c r="I62" s="272">
        <v>2958</v>
      </c>
      <c r="J62" s="31">
        <v>42779</v>
      </c>
      <c r="K62" s="149">
        <v>2958</v>
      </c>
    </row>
    <row r="63" spans="1:11" ht="12.75">
      <c r="A63" s="460"/>
      <c r="B63" s="460"/>
      <c r="C63" s="630"/>
      <c r="D63" s="632"/>
      <c r="E63" s="618"/>
      <c r="F63" s="615"/>
      <c r="G63" s="615"/>
      <c r="H63" s="274">
        <v>42768</v>
      </c>
      <c r="I63" s="272">
        <v>2958</v>
      </c>
      <c r="J63" s="156">
        <v>42779</v>
      </c>
      <c r="K63" s="284">
        <v>2958</v>
      </c>
    </row>
    <row r="64" spans="1:11" ht="12.75">
      <c r="A64" s="460"/>
      <c r="B64" s="460"/>
      <c r="C64" s="630"/>
      <c r="D64" s="632"/>
      <c r="E64" s="618"/>
      <c r="F64" s="615"/>
      <c r="G64" s="615"/>
      <c r="H64" s="274">
        <v>42796</v>
      </c>
      <c r="I64" s="272">
        <v>2958</v>
      </c>
      <c r="J64" s="31">
        <v>42796</v>
      </c>
      <c r="K64" s="149">
        <v>2958</v>
      </c>
    </row>
    <row r="65" spans="1:11" ht="12.75">
      <c r="A65" s="460"/>
      <c r="B65" s="460"/>
      <c r="C65" s="630"/>
      <c r="D65" s="632"/>
      <c r="E65" s="618"/>
      <c r="F65" s="615"/>
      <c r="G65" s="615"/>
      <c r="H65" s="274">
        <v>42827</v>
      </c>
      <c r="I65" s="272">
        <v>2958</v>
      </c>
      <c r="J65" s="156">
        <v>42825</v>
      </c>
      <c r="K65" s="284">
        <v>2958</v>
      </c>
    </row>
    <row r="66" spans="1:11" ht="12.75">
      <c r="A66" s="460"/>
      <c r="B66" s="460"/>
      <c r="C66" s="630"/>
      <c r="D66" s="632"/>
      <c r="E66" s="618"/>
      <c r="F66" s="615"/>
      <c r="G66" s="615"/>
      <c r="H66" s="274">
        <v>42857</v>
      </c>
      <c r="I66" s="272">
        <v>2958</v>
      </c>
      <c r="J66" s="31">
        <v>42857</v>
      </c>
      <c r="K66" s="149">
        <v>2958</v>
      </c>
    </row>
    <row r="67" spans="1:11" ht="12.75">
      <c r="A67" s="462"/>
      <c r="B67" s="462"/>
      <c r="C67" s="631"/>
      <c r="D67" s="633"/>
      <c r="E67" s="619"/>
      <c r="F67" s="458"/>
      <c r="G67" s="458"/>
      <c r="H67" s="274">
        <v>42888</v>
      </c>
      <c r="I67" s="272">
        <v>2958</v>
      </c>
      <c r="J67" s="156">
        <v>42888</v>
      </c>
      <c r="K67" s="149">
        <v>2958</v>
      </c>
    </row>
    <row r="68" spans="1:11" ht="12.75">
      <c r="A68" s="473">
        <v>29</v>
      </c>
      <c r="B68" s="473" t="s">
        <v>110</v>
      </c>
      <c r="C68" s="634">
        <v>2903904</v>
      </c>
      <c r="D68" s="637" t="s">
        <v>198</v>
      </c>
      <c r="E68" s="488">
        <v>2800</v>
      </c>
      <c r="F68" s="416">
        <f>E68*8.5</f>
        <v>23800</v>
      </c>
      <c r="G68" s="416">
        <v>71400</v>
      </c>
      <c r="H68" s="142">
        <v>42737</v>
      </c>
      <c r="I68" s="271">
        <v>11900</v>
      </c>
      <c r="J68" s="48">
        <v>42902</v>
      </c>
      <c r="K68" s="104">
        <v>11900</v>
      </c>
    </row>
    <row r="69" spans="1:11" ht="12.75">
      <c r="A69" s="474"/>
      <c r="B69" s="474"/>
      <c r="C69" s="635"/>
      <c r="D69" s="638"/>
      <c r="E69" s="489"/>
      <c r="F69" s="417"/>
      <c r="G69" s="417"/>
      <c r="H69" s="142">
        <v>42768</v>
      </c>
      <c r="I69" s="271">
        <v>11900</v>
      </c>
      <c r="J69" s="161">
        <v>42902</v>
      </c>
      <c r="K69" s="162">
        <v>11900</v>
      </c>
    </row>
    <row r="70" spans="1:11" ht="12.75">
      <c r="A70" s="474"/>
      <c r="B70" s="474"/>
      <c r="C70" s="635"/>
      <c r="D70" s="638"/>
      <c r="E70" s="489"/>
      <c r="F70" s="417"/>
      <c r="G70" s="417"/>
      <c r="H70" s="142">
        <v>42796</v>
      </c>
      <c r="I70" s="271">
        <v>11900</v>
      </c>
      <c r="J70" s="161">
        <v>42902</v>
      </c>
      <c r="K70" s="162">
        <v>11900</v>
      </c>
    </row>
    <row r="71" spans="1:11" ht="12.75">
      <c r="A71" s="474"/>
      <c r="B71" s="474"/>
      <c r="C71" s="635"/>
      <c r="D71" s="638"/>
      <c r="E71" s="489"/>
      <c r="F71" s="417"/>
      <c r="G71" s="417"/>
      <c r="H71" s="142">
        <v>42827</v>
      </c>
      <c r="I71" s="271">
        <v>11900</v>
      </c>
      <c r="J71" s="161">
        <v>42935</v>
      </c>
      <c r="K71" s="162">
        <v>11900</v>
      </c>
    </row>
    <row r="72" spans="1:11" ht="12.75">
      <c r="A72" s="474"/>
      <c r="B72" s="474"/>
      <c r="C72" s="635"/>
      <c r="D72" s="638"/>
      <c r="E72" s="489"/>
      <c r="F72" s="417"/>
      <c r="G72" s="417"/>
      <c r="H72" s="142">
        <v>42857</v>
      </c>
      <c r="I72" s="271">
        <v>11900</v>
      </c>
      <c r="J72" s="161">
        <v>42940</v>
      </c>
      <c r="K72" s="162">
        <v>11900</v>
      </c>
    </row>
    <row r="73" spans="1:11" ht="12.75">
      <c r="A73" s="475"/>
      <c r="B73" s="475"/>
      <c r="C73" s="636"/>
      <c r="D73" s="639"/>
      <c r="E73" s="490"/>
      <c r="F73" s="418"/>
      <c r="G73" s="418"/>
      <c r="H73" s="142">
        <v>42888</v>
      </c>
      <c r="I73" s="271">
        <v>11900</v>
      </c>
      <c r="J73" s="161">
        <v>42935</v>
      </c>
      <c r="K73" s="162">
        <v>11900</v>
      </c>
    </row>
    <row r="74" spans="1:11" ht="12.75">
      <c r="A74" s="559">
        <v>29</v>
      </c>
      <c r="B74" s="559" t="s">
        <v>110</v>
      </c>
      <c r="C74" s="646">
        <v>2903953</v>
      </c>
      <c r="D74" s="647" t="s">
        <v>199</v>
      </c>
      <c r="E74" s="617">
        <v>1136</v>
      </c>
      <c r="F74" s="616">
        <f>E74*8.5</f>
        <v>9656</v>
      </c>
      <c r="G74" s="616">
        <v>28968</v>
      </c>
      <c r="H74" s="274">
        <v>42737</v>
      </c>
      <c r="I74" s="272">
        <v>4828</v>
      </c>
      <c r="J74" s="156">
        <v>42767</v>
      </c>
      <c r="K74" s="169">
        <v>4828</v>
      </c>
    </row>
    <row r="75" spans="1:11" ht="12.75">
      <c r="A75" s="460"/>
      <c r="B75" s="460"/>
      <c r="C75" s="630"/>
      <c r="D75" s="632"/>
      <c r="E75" s="618"/>
      <c r="F75" s="615"/>
      <c r="G75" s="615"/>
      <c r="H75" s="274">
        <v>42768</v>
      </c>
      <c r="I75" s="272">
        <v>4828</v>
      </c>
      <c r="J75" s="156">
        <v>42767</v>
      </c>
      <c r="K75" s="249">
        <v>4828</v>
      </c>
    </row>
    <row r="76" spans="1:11" ht="12.75">
      <c r="A76" s="460"/>
      <c r="B76" s="460"/>
      <c r="C76" s="630"/>
      <c r="D76" s="632"/>
      <c r="E76" s="618"/>
      <c r="F76" s="615"/>
      <c r="G76" s="615"/>
      <c r="H76" s="274">
        <v>42796</v>
      </c>
      <c r="I76" s="272">
        <v>4828</v>
      </c>
      <c r="J76" s="373">
        <v>42796</v>
      </c>
      <c r="K76" s="249">
        <v>4828</v>
      </c>
    </row>
    <row r="77" spans="1:11" ht="12.75">
      <c r="A77" s="460"/>
      <c r="B77" s="460"/>
      <c r="C77" s="630"/>
      <c r="D77" s="632"/>
      <c r="E77" s="618"/>
      <c r="F77" s="615"/>
      <c r="G77" s="615"/>
      <c r="H77" s="274">
        <v>42827</v>
      </c>
      <c r="I77" s="272">
        <v>4828</v>
      </c>
      <c r="J77" s="373">
        <v>42828</v>
      </c>
      <c r="K77" s="249">
        <v>4828</v>
      </c>
    </row>
    <row r="78" spans="1:11" ht="12.75">
      <c r="A78" s="460"/>
      <c r="B78" s="460"/>
      <c r="C78" s="630"/>
      <c r="D78" s="632"/>
      <c r="E78" s="618"/>
      <c r="F78" s="615"/>
      <c r="G78" s="615"/>
      <c r="H78" s="274">
        <v>42857</v>
      </c>
      <c r="I78" s="272">
        <v>4828</v>
      </c>
      <c r="J78" s="156">
        <v>42858</v>
      </c>
      <c r="K78" s="169">
        <v>4828</v>
      </c>
    </row>
    <row r="79" spans="1:11" ht="12.75">
      <c r="A79" s="462"/>
      <c r="B79" s="462"/>
      <c r="C79" s="631"/>
      <c r="D79" s="633"/>
      <c r="E79" s="619"/>
      <c r="F79" s="458"/>
      <c r="G79" s="458"/>
      <c r="H79" s="274">
        <v>42888</v>
      </c>
      <c r="I79" s="272">
        <v>4828</v>
      </c>
      <c r="J79" s="156">
        <v>42888</v>
      </c>
      <c r="K79" s="169">
        <v>4828</v>
      </c>
    </row>
    <row r="80" spans="1:11" ht="12.75">
      <c r="A80" s="473">
        <v>29</v>
      </c>
      <c r="B80" s="473" t="s">
        <v>110</v>
      </c>
      <c r="C80" s="634">
        <v>2904001</v>
      </c>
      <c r="D80" s="637" t="s">
        <v>200</v>
      </c>
      <c r="E80" s="488">
        <v>1174</v>
      </c>
      <c r="F80" s="416">
        <f>E80*8.5</f>
        <v>9979</v>
      </c>
      <c r="G80" s="416">
        <v>29937</v>
      </c>
      <c r="H80" s="142">
        <v>42737</v>
      </c>
      <c r="I80" s="271">
        <v>4989.5</v>
      </c>
      <c r="J80" s="124">
        <v>42766</v>
      </c>
      <c r="K80" s="103">
        <v>4989.5</v>
      </c>
    </row>
    <row r="81" spans="1:11" ht="12.75">
      <c r="A81" s="474"/>
      <c r="B81" s="474"/>
      <c r="C81" s="635"/>
      <c r="D81" s="638"/>
      <c r="E81" s="489"/>
      <c r="F81" s="417"/>
      <c r="G81" s="417"/>
      <c r="H81" s="142">
        <v>42768</v>
      </c>
      <c r="I81" s="271">
        <v>4989.5</v>
      </c>
      <c r="J81" s="124">
        <v>42768</v>
      </c>
      <c r="K81" s="103">
        <v>4989.5</v>
      </c>
    </row>
    <row r="82" spans="1:11" ht="12.75">
      <c r="A82" s="474"/>
      <c r="B82" s="474"/>
      <c r="C82" s="635"/>
      <c r="D82" s="638"/>
      <c r="E82" s="489"/>
      <c r="F82" s="417"/>
      <c r="G82" s="417"/>
      <c r="H82" s="142">
        <v>42796</v>
      </c>
      <c r="I82" s="271">
        <v>4989.5</v>
      </c>
      <c r="J82" s="124">
        <v>42796</v>
      </c>
      <c r="K82" s="103">
        <v>4989.5</v>
      </c>
    </row>
    <row r="83" spans="1:11" ht="12.75">
      <c r="A83" s="474"/>
      <c r="B83" s="474"/>
      <c r="C83" s="635"/>
      <c r="D83" s="638"/>
      <c r="E83" s="489"/>
      <c r="F83" s="417"/>
      <c r="G83" s="417"/>
      <c r="H83" s="142">
        <v>42827</v>
      </c>
      <c r="I83" s="271">
        <v>4989.5</v>
      </c>
      <c r="J83" s="124">
        <v>42825</v>
      </c>
      <c r="K83" s="103">
        <v>4989.5</v>
      </c>
    </row>
    <row r="84" spans="1:11" ht="12.75">
      <c r="A84" s="474"/>
      <c r="B84" s="474"/>
      <c r="C84" s="635"/>
      <c r="D84" s="638"/>
      <c r="E84" s="489"/>
      <c r="F84" s="417"/>
      <c r="G84" s="417"/>
      <c r="H84" s="142">
        <v>42857</v>
      </c>
      <c r="I84" s="271">
        <v>4989.5</v>
      </c>
      <c r="J84" s="124">
        <v>42857</v>
      </c>
      <c r="K84" s="103">
        <v>4989.5</v>
      </c>
    </row>
    <row r="85" spans="1:11" ht="12.75">
      <c r="A85" s="475"/>
      <c r="B85" s="475"/>
      <c r="C85" s="636"/>
      <c r="D85" s="639"/>
      <c r="E85" s="490"/>
      <c r="F85" s="418"/>
      <c r="G85" s="418"/>
      <c r="H85" s="142">
        <v>42888</v>
      </c>
      <c r="I85" s="271">
        <v>4989.5</v>
      </c>
      <c r="J85" s="124">
        <v>42885</v>
      </c>
      <c r="K85" s="103">
        <v>4989.5</v>
      </c>
    </row>
    <row r="86" spans="1:11" ht="12.75">
      <c r="A86" s="559">
        <v>29</v>
      </c>
      <c r="B86" s="559" t="s">
        <v>110</v>
      </c>
      <c r="C86" s="651">
        <v>2904209</v>
      </c>
      <c r="D86" s="654" t="s">
        <v>201</v>
      </c>
      <c r="E86" s="617">
        <v>576</v>
      </c>
      <c r="F86" s="616">
        <f>E86*8.5</f>
        <v>4896</v>
      </c>
      <c r="G86" s="616">
        <v>14688</v>
      </c>
      <c r="H86" s="274">
        <v>42737</v>
      </c>
      <c r="I86" s="272">
        <v>2448</v>
      </c>
      <c r="J86" s="125">
        <v>42737</v>
      </c>
      <c r="K86" s="169">
        <v>2448</v>
      </c>
    </row>
    <row r="87" spans="1:11" ht="12.75">
      <c r="A87" s="460"/>
      <c r="B87" s="460"/>
      <c r="C87" s="652"/>
      <c r="D87" s="655"/>
      <c r="E87" s="618"/>
      <c r="F87" s="615"/>
      <c r="G87" s="615"/>
      <c r="H87" s="274">
        <v>42768</v>
      </c>
      <c r="I87" s="272">
        <v>2448</v>
      </c>
      <c r="J87" s="125">
        <v>42755</v>
      </c>
      <c r="K87" s="169">
        <v>2448</v>
      </c>
    </row>
    <row r="88" spans="1:11" ht="12.75">
      <c r="A88" s="460"/>
      <c r="B88" s="460"/>
      <c r="C88" s="652"/>
      <c r="D88" s="655"/>
      <c r="E88" s="618"/>
      <c r="F88" s="615"/>
      <c r="G88" s="615"/>
      <c r="H88" s="274">
        <v>42796</v>
      </c>
      <c r="I88" s="272">
        <v>2448</v>
      </c>
      <c r="J88" s="125">
        <v>42773</v>
      </c>
      <c r="K88" s="169">
        <v>2448</v>
      </c>
    </row>
    <row r="89" spans="1:11" ht="12.75">
      <c r="A89" s="460"/>
      <c r="B89" s="460"/>
      <c r="C89" s="652"/>
      <c r="D89" s="655"/>
      <c r="E89" s="618"/>
      <c r="F89" s="615"/>
      <c r="G89" s="615"/>
      <c r="H89" s="274">
        <v>42827</v>
      </c>
      <c r="I89" s="272">
        <v>2448</v>
      </c>
      <c r="J89" s="125">
        <v>42796</v>
      </c>
      <c r="K89" s="169">
        <v>2448</v>
      </c>
    </row>
    <row r="90" spans="1:11" ht="12.75">
      <c r="A90" s="460"/>
      <c r="B90" s="460"/>
      <c r="C90" s="652"/>
      <c r="D90" s="655"/>
      <c r="E90" s="618"/>
      <c r="F90" s="615"/>
      <c r="G90" s="615"/>
      <c r="H90" s="274">
        <v>42857</v>
      </c>
      <c r="I90" s="272">
        <v>2448</v>
      </c>
      <c r="J90" s="125">
        <v>42832</v>
      </c>
      <c r="K90" s="169">
        <v>2448</v>
      </c>
    </row>
    <row r="91" spans="1:11" ht="12.75">
      <c r="A91" s="462"/>
      <c r="B91" s="462"/>
      <c r="C91" s="653"/>
      <c r="D91" s="656"/>
      <c r="E91" s="619"/>
      <c r="F91" s="458"/>
      <c r="G91" s="458"/>
      <c r="H91" s="274">
        <v>42888</v>
      </c>
      <c r="I91" s="272">
        <v>2448</v>
      </c>
      <c r="J91" s="125">
        <v>42858</v>
      </c>
      <c r="K91" s="169">
        <v>2448</v>
      </c>
    </row>
    <row r="92" spans="1:11" ht="12.75">
      <c r="A92" s="473">
        <v>29</v>
      </c>
      <c r="B92" s="473" t="s">
        <v>110</v>
      </c>
      <c r="C92" s="634">
        <v>2904506</v>
      </c>
      <c r="D92" s="637" t="s">
        <v>202</v>
      </c>
      <c r="E92" s="488">
        <v>1286</v>
      </c>
      <c r="F92" s="416">
        <f>E92*8.5</f>
        <v>10931</v>
      </c>
      <c r="G92" s="416">
        <v>32793</v>
      </c>
      <c r="H92" s="142">
        <v>42737</v>
      </c>
      <c r="I92" s="271">
        <v>5465.5</v>
      </c>
      <c r="J92" s="124">
        <v>42905</v>
      </c>
      <c r="K92" s="103">
        <v>5465.5</v>
      </c>
    </row>
    <row r="93" spans="1:11" ht="12.75">
      <c r="A93" s="474"/>
      <c r="B93" s="474"/>
      <c r="C93" s="635"/>
      <c r="D93" s="638"/>
      <c r="E93" s="489"/>
      <c r="F93" s="417"/>
      <c r="G93" s="417"/>
      <c r="H93" s="142">
        <v>42768</v>
      </c>
      <c r="I93" s="271">
        <v>5465.5</v>
      </c>
      <c r="J93" s="124">
        <v>42905</v>
      </c>
      <c r="K93" s="103">
        <v>5465.5</v>
      </c>
    </row>
    <row r="94" spans="1:11" ht="12.75">
      <c r="A94" s="474"/>
      <c r="B94" s="474"/>
      <c r="C94" s="635"/>
      <c r="D94" s="638"/>
      <c r="E94" s="489"/>
      <c r="F94" s="417"/>
      <c r="G94" s="417"/>
      <c r="H94" s="142">
        <v>42796</v>
      </c>
      <c r="I94" s="271">
        <v>5465.5</v>
      </c>
      <c r="J94" s="48">
        <v>42905</v>
      </c>
      <c r="K94" s="104">
        <v>5465.5</v>
      </c>
    </row>
    <row r="95" spans="1:11" ht="12.75">
      <c r="A95" s="474"/>
      <c r="B95" s="474"/>
      <c r="C95" s="635"/>
      <c r="D95" s="638"/>
      <c r="E95" s="489"/>
      <c r="F95" s="417"/>
      <c r="G95" s="417"/>
      <c r="H95" s="142">
        <v>42827</v>
      </c>
      <c r="I95" s="271">
        <v>5465.5</v>
      </c>
      <c r="J95" s="161">
        <v>42934</v>
      </c>
      <c r="K95" s="162">
        <v>5465.5</v>
      </c>
    </row>
    <row r="96" spans="1:11" ht="12.75">
      <c r="A96" s="474"/>
      <c r="B96" s="474"/>
      <c r="C96" s="635"/>
      <c r="D96" s="638"/>
      <c r="E96" s="489"/>
      <c r="F96" s="417"/>
      <c r="G96" s="417"/>
      <c r="H96" s="142">
        <v>42857</v>
      </c>
      <c r="I96" s="271">
        <v>5465.5</v>
      </c>
      <c r="J96" s="161">
        <v>42934</v>
      </c>
      <c r="K96" s="162">
        <v>5465.5</v>
      </c>
    </row>
    <row r="97" spans="1:11" ht="12.75">
      <c r="A97" s="475"/>
      <c r="B97" s="475"/>
      <c r="C97" s="636"/>
      <c r="D97" s="639"/>
      <c r="E97" s="490"/>
      <c r="F97" s="418"/>
      <c r="G97" s="418"/>
      <c r="H97" s="142">
        <v>42888</v>
      </c>
      <c r="I97" s="271">
        <v>5465.5</v>
      </c>
      <c r="J97" s="161">
        <v>42934</v>
      </c>
      <c r="K97" s="162">
        <v>5465.5</v>
      </c>
    </row>
    <row r="98" spans="1:11" ht="12.75">
      <c r="A98" s="559">
        <v>29</v>
      </c>
      <c r="B98" s="559" t="s">
        <v>110</v>
      </c>
      <c r="C98" s="646">
        <v>2904605</v>
      </c>
      <c r="D98" s="647" t="s">
        <v>203</v>
      </c>
      <c r="E98" s="617">
        <v>2220</v>
      </c>
      <c r="F98" s="616">
        <f>E98*8.5</f>
        <v>18870</v>
      </c>
      <c r="G98" s="616">
        <v>56610</v>
      </c>
      <c r="H98" s="274">
        <v>42737</v>
      </c>
      <c r="I98" s="272">
        <v>9435</v>
      </c>
      <c r="J98" s="125">
        <v>42765</v>
      </c>
      <c r="K98" s="169">
        <v>9435</v>
      </c>
    </row>
    <row r="99" spans="1:11" ht="12.75">
      <c r="A99" s="460"/>
      <c r="B99" s="460"/>
      <c r="C99" s="630"/>
      <c r="D99" s="632"/>
      <c r="E99" s="618"/>
      <c r="F99" s="615"/>
      <c r="G99" s="615"/>
      <c r="H99" s="274">
        <v>42768</v>
      </c>
      <c r="I99" s="272">
        <v>9435</v>
      </c>
      <c r="J99" s="125">
        <v>42765</v>
      </c>
      <c r="K99" s="169">
        <v>9435</v>
      </c>
    </row>
    <row r="100" spans="1:11" ht="12.75">
      <c r="A100" s="460"/>
      <c r="B100" s="460"/>
      <c r="C100" s="630"/>
      <c r="D100" s="632"/>
      <c r="E100" s="618"/>
      <c r="F100" s="615"/>
      <c r="G100" s="615"/>
      <c r="H100" s="274">
        <v>42796</v>
      </c>
      <c r="I100" s="272">
        <v>9435</v>
      </c>
      <c r="J100" s="125">
        <v>42802</v>
      </c>
      <c r="K100" s="169">
        <v>9435</v>
      </c>
    </row>
    <row r="101" spans="1:11" ht="12.75">
      <c r="A101" s="460"/>
      <c r="B101" s="460"/>
      <c r="C101" s="630"/>
      <c r="D101" s="632"/>
      <c r="E101" s="618"/>
      <c r="F101" s="615"/>
      <c r="G101" s="615"/>
      <c r="H101" s="274">
        <v>42827</v>
      </c>
      <c r="I101" s="272">
        <v>9435</v>
      </c>
      <c r="J101" s="125">
        <v>42810</v>
      </c>
      <c r="K101" s="169">
        <v>9435</v>
      </c>
    </row>
    <row r="102" spans="1:11" ht="12.75">
      <c r="A102" s="460"/>
      <c r="B102" s="460"/>
      <c r="C102" s="630"/>
      <c r="D102" s="632"/>
      <c r="E102" s="618"/>
      <c r="F102" s="615"/>
      <c r="G102" s="615"/>
      <c r="H102" s="274">
        <v>42857</v>
      </c>
      <c r="I102" s="272">
        <v>9435</v>
      </c>
      <c r="J102" s="125">
        <v>42853</v>
      </c>
      <c r="K102" s="169">
        <v>9435</v>
      </c>
    </row>
    <row r="103" spans="1:11" ht="12.75">
      <c r="A103" s="462"/>
      <c r="B103" s="462"/>
      <c r="C103" s="631"/>
      <c r="D103" s="633"/>
      <c r="E103" s="619"/>
      <c r="F103" s="458"/>
      <c r="G103" s="458"/>
      <c r="H103" s="274">
        <v>42888</v>
      </c>
      <c r="I103" s="272">
        <v>9435</v>
      </c>
      <c r="J103" s="125">
        <v>42885</v>
      </c>
      <c r="K103" s="169">
        <v>9435</v>
      </c>
    </row>
    <row r="104" spans="1:11" ht="12.75">
      <c r="A104" s="473">
        <v>29</v>
      </c>
      <c r="B104" s="473" t="s">
        <v>110</v>
      </c>
      <c r="C104" s="634">
        <v>2904753</v>
      </c>
      <c r="D104" s="637" t="s">
        <v>204</v>
      </c>
      <c r="E104" s="488">
        <v>356</v>
      </c>
      <c r="F104" s="416">
        <f>E104*8.5</f>
        <v>3026</v>
      </c>
      <c r="G104" s="416">
        <v>9078</v>
      </c>
      <c r="H104" s="142">
        <v>42737</v>
      </c>
      <c r="I104" s="271">
        <v>1513</v>
      </c>
      <c r="J104" s="48">
        <v>42978</v>
      </c>
      <c r="K104" s="104">
        <v>1513</v>
      </c>
    </row>
    <row r="105" spans="1:11" ht="12.75">
      <c r="A105" s="474"/>
      <c r="B105" s="474"/>
      <c r="C105" s="635"/>
      <c r="D105" s="638"/>
      <c r="E105" s="489"/>
      <c r="F105" s="417"/>
      <c r="G105" s="417"/>
      <c r="H105" s="142">
        <v>42768</v>
      </c>
      <c r="I105" s="271">
        <v>1513</v>
      </c>
      <c r="J105" s="48">
        <v>42978</v>
      </c>
      <c r="K105" s="104">
        <v>1513</v>
      </c>
    </row>
    <row r="106" spans="1:11" ht="12.75">
      <c r="A106" s="474"/>
      <c r="B106" s="474"/>
      <c r="C106" s="635"/>
      <c r="D106" s="638"/>
      <c r="E106" s="489"/>
      <c r="F106" s="417"/>
      <c r="G106" s="417"/>
      <c r="H106" s="142">
        <v>42796</v>
      </c>
      <c r="I106" s="271">
        <v>1513</v>
      </c>
      <c r="J106" s="161">
        <v>42783</v>
      </c>
      <c r="K106" s="162">
        <v>1513</v>
      </c>
    </row>
    <row r="107" spans="1:11" ht="12.75">
      <c r="A107" s="474"/>
      <c r="B107" s="474"/>
      <c r="C107" s="635"/>
      <c r="D107" s="638"/>
      <c r="E107" s="489"/>
      <c r="F107" s="417"/>
      <c r="G107" s="417"/>
      <c r="H107" s="142">
        <v>42827</v>
      </c>
      <c r="I107" s="271">
        <v>1513</v>
      </c>
      <c r="J107" s="48">
        <v>42783</v>
      </c>
      <c r="K107" s="104">
        <v>1513</v>
      </c>
    </row>
    <row r="108" spans="1:11" ht="12.75">
      <c r="A108" s="474"/>
      <c r="B108" s="474"/>
      <c r="C108" s="635"/>
      <c r="D108" s="638"/>
      <c r="E108" s="489"/>
      <c r="F108" s="417"/>
      <c r="G108" s="417"/>
      <c r="H108" s="142">
        <v>42857</v>
      </c>
      <c r="I108" s="271">
        <v>1513</v>
      </c>
      <c r="J108" s="48">
        <v>42978</v>
      </c>
      <c r="K108" s="104">
        <v>1513</v>
      </c>
    </row>
    <row r="109" spans="1:11" ht="12.75">
      <c r="A109" s="475"/>
      <c r="B109" s="475"/>
      <c r="C109" s="636"/>
      <c r="D109" s="639"/>
      <c r="E109" s="490"/>
      <c r="F109" s="418"/>
      <c r="G109" s="418"/>
      <c r="H109" s="142">
        <v>42888</v>
      </c>
      <c r="I109" s="271">
        <v>1513</v>
      </c>
      <c r="J109" s="48">
        <v>42978</v>
      </c>
      <c r="K109" s="104">
        <v>1513</v>
      </c>
    </row>
    <row r="110" spans="1:11" ht="12.75">
      <c r="A110" s="559">
        <v>29</v>
      </c>
      <c r="B110" s="559" t="s">
        <v>110</v>
      </c>
      <c r="C110" s="646">
        <v>2905008</v>
      </c>
      <c r="D110" s="647" t="s">
        <v>205</v>
      </c>
      <c r="E110" s="617">
        <v>1048</v>
      </c>
      <c r="F110" s="616">
        <f>E110*8.5</f>
        <v>8908</v>
      </c>
      <c r="G110" s="616">
        <v>26724</v>
      </c>
      <c r="H110" s="274">
        <v>42737</v>
      </c>
      <c r="I110" s="272">
        <v>4454</v>
      </c>
      <c r="J110" s="31">
        <v>42737</v>
      </c>
      <c r="K110" s="149">
        <v>4454</v>
      </c>
    </row>
    <row r="111" spans="1:11" ht="12.75">
      <c r="A111" s="460"/>
      <c r="B111" s="460"/>
      <c r="C111" s="630"/>
      <c r="D111" s="632"/>
      <c r="E111" s="618"/>
      <c r="F111" s="615"/>
      <c r="G111" s="615"/>
      <c r="H111" s="274">
        <v>42768</v>
      </c>
      <c r="I111" s="272">
        <v>4454</v>
      </c>
      <c r="J111" s="156">
        <v>42767</v>
      </c>
      <c r="K111" s="284">
        <v>4454</v>
      </c>
    </row>
    <row r="112" spans="1:11" ht="12.75">
      <c r="A112" s="460"/>
      <c r="B112" s="460"/>
      <c r="C112" s="630"/>
      <c r="D112" s="632"/>
      <c r="E112" s="618"/>
      <c r="F112" s="615"/>
      <c r="G112" s="615"/>
      <c r="H112" s="274">
        <v>42796</v>
      </c>
      <c r="I112" s="272">
        <v>4454</v>
      </c>
      <c r="J112" s="156">
        <v>42790</v>
      </c>
      <c r="K112" s="284">
        <v>4454</v>
      </c>
    </row>
    <row r="113" spans="1:11" ht="12.75">
      <c r="A113" s="460"/>
      <c r="B113" s="460"/>
      <c r="C113" s="630"/>
      <c r="D113" s="632"/>
      <c r="E113" s="618"/>
      <c r="F113" s="615"/>
      <c r="G113" s="615"/>
      <c r="H113" s="274">
        <v>42827</v>
      </c>
      <c r="I113" s="272">
        <v>4454</v>
      </c>
      <c r="J113" s="156">
        <v>42825</v>
      </c>
      <c r="K113" s="284">
        <v>4454</v>
      </c>
    </row>
    <row r="114" spans="1:11" ht="12.75">
      <c r="A114" s="460"/>
      <c r="B114" s="460"/>
      <c r="C114" s="630"/>
      <c r="D114" s="632"/>
      <c r="E114" s="618"/>
      <c r="F114" s="615"/>
      <c r="G114" s="615"/>
      <c r="H114" s="274">
        <v>42857</v>
      </c>
      <c r="I114" s="272">
        <v>4454</v>
      </c>
      <c r="J114" s="156">
        <v>42857</v>
      </c>
      <c r="K114" s="284">
        <v>4454</v>
      </c>
    </row>
    <row r="115" spans="1:11" ht="12.75">
      <c r="A115" s="462"/>
      <c r="B115" s="462"/>
      <c r="C115" s="631"/>
      <c r="D115" s="633"/>
      <c r="E115" s="619"/>
      <c r="F115" s="458"/>
      <c r="G115" s="458"/>
      <c r="H115" s="274">
        <v>42888</v>
      </c>
      <c r="I115" s="272">
        <v>4454</v>
      </c>
      <c r="J115" s="156">
        <v>42887</v>
      </c>
      <c r="K115" s="284">
        <v>4454</v>
      </c>
    </row>
    <row r="116" spans="1:11" ht="12.75">
      <c r="A116" s="473">
        <v>29</v>
      </c>
      <c r="B116" s="473" t="s">
        <v>110</v>
      </c>
      <c r="C116" s="634">
        <v>2905156</v>
      </c>
      <c r="D116" s="637" t="s">
        <v>206</v>
      </c>
      <c r="E116" s="488">
        <v>1123</v>
      </c>
      <c r="F116" s="416">
        <f>E116*8.5</f>
        <v>9545.5</v>
      </c>
      <c r="G116" s="416">
        <v>28636.5</v>
      </c>
      <c r="H116" s="142">
        <v>42737</v>
      </c>
      <c r="I116" s="271">
        <v>4772.75</v>
      </c>
      <c r="J116" s="48">
        <v>42968</v>
      </c>
      <c r="K116" s="104">
        <v>4772.75</v>
      </c>
    </row>
    <row r="117" spans="1:11" ht="12.75">
      <c r="A117" s="474"/>
      <c r="B117" s="474"/>
      <c r="C117" s="635"/>
      <c r="D117" s="638"/>
      <c r="E117" s="489"/>
      <c r="F117" s="417"/>
      <c r="G117" s="417"/>
      <c r="H117" s="142">
        <v>42768</v>
      </c>
      <c r="I117" s="271">
        <v>4772.75</v>
      </c>
      <c r="J117" s="161">
        <v>42978</v>
      </c>
      <c r="K117" s="104">
        <v>4772.75</v>
      </c>
    </row>
    <row r="118" spans="1:11" ht="12.75">
      <c r="A118" s="474"/>
      <c r="B118" s="474"/>
      <c r="C118" s="635"/>
      <c r="D118" s="638"/>
      <c r="E118" s="489"/>
      <c r="F118" s="417"/>
      <c r="G118" s="417"/>
      <c r="H118" s="142">
        <v>42796</v>
      </c>
      <c r="I118" s="271">
        <v>4772.75</v>
      </c>
      <c r="J118" s="161">
        <v>42989</v>
      </c>
      <c r="K118" s="162">
        <v>4772.75</v>
      </c>
    </row>
    <row r="119" spans="1:11" ht="12.75">
      <c r="A119" s="474"/>
      <c r="B119" s="474"/>
      <c r="C119" s="635"/>
      <c r="D119" s="638"/>
      <c r="E119" s="489"/>
      <c r="F119" s="417"/>
      <c r="G119" s="417"/>
      <c r="H119" s="142">
        <v>42827</v>
      </c>
      <c r="I119" s="271">
        <v>4772.75</v>
      </c>
      <c r="J119" s="161">
        <v>42989</v>
      </c>
      <c r="K119" s="162">
        <v>4772.75</v>
      </c>
    </row>
    <row r="120" spans="1:11" ht="12.75">
      <c r="A120" s="474"/>
      <c r="B120" s="474"/>
      <c r="C120" s="635"/>
      <c r="D120" s="638"/>
      <c r="E120" s="489"/>
      <c r="F120" s="417"/>
      <c r="G120" s="417"/>
      <c r="H120" s="142">
        <v>42857</v>
      </c>
      <c r="I120" s="271">
        <v>4772.75</v>
      </c>
      <c r="J120" s="161">
        <v>42947</v>
      </c>
      <c r="K120" s="162">
        <v>4772.75</v>
      </c>
    </row>
    <row r="121" spans="1:11" ht="12.75">
      <c r="A121" s="475"/>
      <c r="B121" s="475"/>
      <c r="C121" s="636"/>
      <c r="D121" s="639"/>
      <c r="E121" s="490"/>
      <c r="F121" s="418"/>
      <c r="G121" s="418"/>
      <c r="H121" s="142">
        <v>42888</v>
      </c>
      <c r="I121" s="271">
        <v>4772.75</v>
      </c>
      <c r="J121" s="161">
        <v>42957</v>
      </c>
      <c r="K121" s="162">
        <v>4772.75</v>
      </c>
    </row>
    <row r="122" spans="1:11" ht="12.75">
      <c r="A122" s="559">
        <v>29</v>
      </c>
      <c r="B122" s="559" t="s">
        <v>110</v>
      </c>
      <c r="C122" s="646">
        <v>2905206</v>
      </c>
      <c r="D122" s="647" t="s">
        <v>207</v>
      </c>
      <c r="E122" s="617">
        <v>3012</v>
      </c>
      <c r="F122" s="616">
        <f>E122*8.5</f>
        <v>25602</v>
      </c>
      <c r="G122" s="616">
        <v>76806</v>
      </c>
      <c r="H122" s="274">
        <v>42737</v>
      </c>
      <c r="I122" s="272">
        <v>12801</v>
      </c>
      <c r="J122" s="31">
        <v>42944</v>
      </c>
      <c r="K122" s="149">
        <v>12801</v>
      </c>
    </row>
    <row r="123" spans="1:11" ht="12.75">
      <c r="A123" s="460"/>
      <c r="B123" s="460"/>
      <c r="C123" s="630"/>
      <c r="D123" s="632"/>
      <c r="E123" s="618"/>
      <c r="F123" s="615"/>
      <c r="G123" s="615"/>
      <c r="H123" s="274">
        <v>42768</v>
      </c>
      <c r="I123" s="272">
        <v>12801</v>
      </c>
      <c r="J123" s="156">
        <v>42944</v>
      </c>
      <c r="K123" s="284">
        <v>12801</v>
      </c>
    </row>
    <row r="124" spans="1:11" ht="12.75">
      <c r="A124" s="460"/>
      <c r="B124" s="460"/>
      <c r="C124" s="630"/>
      <c r="D124" s="632"/>
      <c r="E124" s="618"/>
      <c r="F124" s="615"/>
      <c r="G124" s="615"/>
      <c r="H124" s="274">
        <v>42796</v>
      </c>
      <c r="I124" s="272">
        <v>12801</v>
      </c>
      <c r="J124" s="156">
        <v>42944</v>
      </c>
      <c r="K124" s="284">
        <v>12801</v>
      </c>
    </row>
    <row r="125" spans="1:11" ht="12.75">
      <c r="A125" s="460"/>
      <c r="B125" s="460"/>
      <c r="C125" s="630"/>
      <c r="D125" s="632"/>
      <c r="E125" s="618"/>
      <c r="F125" s="615"/>
      <c r="G125" s="615"/>
      <c r="H125" s="274">
        <v>42827</v>
      </c>
      <c r="I125" s="272">
        <v>12801</v>
      </c>
      <c r="J125" s="156">
        <v>42944</v>
      </c>
      <c r="K125" s="284">
        <v>12801</v>
      </c>
    </row>
    <row r="126" spans="1:11" ht="12.75">
      <c r="A126" s="460"/>
      <c r="B126" s="460"/>
      <c r="C126" s="630"/>
      <c r="D126" s="632"/>
      <c r="E126" s="618"/>
      <c r="F126" s="615"/>
      <c r="G126" s="615"/>
      <c r="H126" s="274">
        <v>42857</v>
      </c>
      <c r="I126" s="272">
        <v>12801</v>
      </c>
      <c r="J126" s="156">
        <v>42947</v>
      </c>
      <c r="K126" s="284">
        <v>12801</v>
      </c>
    </row>
    <row r="127" spans="1:11" ht="12.75">
      <c r="A127" s="462"/>
      <c r="B127" s="462"/>
      <c r="C127" s="631"/>
      <c r="D127" s="633"/>
      <c r="E127" s="619"/>
      <c r="F127" s="458"/>
      <c r="G127" s="458"/>
      <c r="H127" s="274">
        <v>42888</v>
      </c>
      <c r="I127" s="272">
        <v>12801</v>
      </c>
      <c r="J127" s="156">
        <v>42947</v>
      </c>
      <c r="K127" s="284">
        <v>12801</v>
      </c>
    </row>
    <row r="128" spans="1:11" ht="12.75">
      <c r="A128" s="473">
        <v>29</v>
      </c>
      <c r="B128" s="473" t="s">
        <v>110</v>
      </c>
      <c r="C128" s="634">
        <v>2905305</v>
      </c>
      <c r="D128" s="637" t="s">
        <v>208</v>
      </c>
      <c r="E128" s="488">
        <v>1365</v>
      </c>
      <c r="F128" s="416">
        <f>E128*8.5</f>
        <v>11602.5</v>
      </c>
      <c r="G128" s="416">
        <v>34807.5</v>
      </c>
      <c r="H128" s="142">
        <v>42737</v>
      </c>
      <c r="I128" s="271">
        <v>5801.25</v>
      </c>
      <c r="J128" s="48">
        <v>42900</v>
      </c>
      <c r="K128" s="104">
        <v>5801.25</v>
      </c>
    </row>
    <row r="129" spans="1:11" ht="12.75">
      <c r="A129" s="474"/>
      <c r="B129" s="474"/>
      <c r="C129" s="635"/>
      <c r="D129" s="638"/>
      <c r="E129" s="489"/>
      <c r="F129" s="417"/>
      <c r="G129" s="417"/>
      <c r="H129" s="142">
        <v>42768</v>
      </c>
      <c r="I129" s="271">
        <v>5801.25</v>
      </c>
      <c r="J129" s="505">
        <v>42978</v>
      </c>
      <c r="K129" s="507">
        <v>29006.25</v>
      </c>
    </row>
    <row r="130" spans="1:11" ht="12.75">
      <c r="A130" s="474"/>
      <c r="B130" s="474"/>
      <c r="C130" s="635"/>
      <c r="D130" s="638"/>
      <c r="E130" s="489"/>
      <c r="F130" s="417"/>
      <c r="G130" s="417"/>
      <c r="H130" s="142">
        <v>42796</v>
      </c>
      <c r="I130" s="271">
        <v>5801.25</v>
      </c>
      <c r="J130" s="538"/>
      <c r="K130" s="539"/>
    </row>
    <row r="131" spans="1:11" ht="12.75">
      <c r="A131" s="474"/>
      <c r="B131" s="474"/>
      <c r="C131" s="635"/>
      <c r="D131" s="638"/>
      <c r="E131" s="489"/>
      <c r="F131" s="417"/>
      <c r="G131" s="417"/>
      <c r="H131" s="142">
        <v>42827</v>
      </c>
      <c r="I131" s="271">
        <v>5801.25</v>
      </c>
      <c r="J131" s="538"/>
      <c r="K131" s="539"/>
    </row>
    <row r="132" spans="1:11" ht="12.75">
      <c r="A132" s="474"/>
      <c r="B132" s="474"/>
      <c r="C132" s="635"/>
      <c r="D132" s="638"/>
      <c r="E132" s="489"/>
      <c r="F132" s="417"/>
      <c r="G132" s="417"/>
      <c r="H132" s="142">
        <v>42857</v>
      </c>
      <c r="I132" s="271">
        <v>5801.25</v>
      </c>
      <c r="J132" s="538"/>
      <c r="K132" s="539"/>
    </row>
    <row r="133" spans="1:11" ht="12.75">
      <c r="A133" s="475"/>
      <c r="B133" s="475"/>
      <c r="C133" s="636"/>
      <c r="D133" s="639"/>
      <c r="E133" s="490"/>
      <c r="F133" s="418"/>
      <c r="G133" s="418"/>
      <c r="H133" s="142">
        <v>42888</v>
      </c>
      <c r="I133" s="271">
        <v>5801.25</v>
      </c>
      <c r="J133" s="506"/>
      <c r="K133" s="508"/>
    </row>
    <row r="134" spans="1:11" ht="12.75">
      <c r="A134" s="559">
        <v>29</v>
      </c>
      <c r="B134" s="559" t="s">
        <v>110</v>
      </c>
      <c r="C134" s="646">
        <v>2905909</v>
      </c>
      <c r="D134" s="647" t="s">
        <v>209</v>
      </c>
      <c r="E134" s="617">
        <v>2429</v>
      </c>
      <c r="F134" s="616">
        <f>E134*8.5</f>
        <v>20646.5</v>
      </c>
      <c r="G134" s="616">
        <v>61939.5</v>
      </c>
      <c r="H134" s="274">
        <v>42737</v>
      </c>
      <c r="I134" s="272">
        <v>10323.25</v>
      </c>
      <c r="J134" s="125">
        <v>42767</v>
      </c>
      <c r="K134" s="169">
        <v>10323.25</v>
      </c>
    </row>
    <row r="135" spans="1:11" ht="12.75">
      <c r="A135" s="460"/>
      <c r="B135" s="460"/>
      <c r="C135" s="630"/>
      <c r="D135" s="632"/>
      <c r="E135" s="618"/>
      <c r="F135" s="615"/>
      <c r="G135" s="615"/>
      <c r="H135" s="274">
        <v>42768</v>
      </c>
      <c r="I135" s="272">
        <v>10323.25</v>
      </c>
      <c r="J135" s="125">
        <v>42823</v>
      </c>
      <c r="K135" s="169">
        <v>10323.25</v>
      </c>
    </row>
    <row r="136" spans="1:11" ht="12.75">
      <c r="A136" s="460"/>
      <c r="B136" s="460"/>
      <c r="C136" s="630"/>
      <c r="D136" s="632"/>
      <c r="E136" s="618"/>
      <c r="F136" s="615"/>
      <c r="G136" s="615"/>
      <c r="H136" s="274">
        <v>42796</v>
      </c>
      <c r="I136" s="272">
        <v>10323.25</v>
      </c>
      <c r="J136" s="125">
        <v>42823</v>
      </c>
      <c r="K136" s="169">
        <v>10323.25</v>
      </c>
    </row>
    <row r="137" spans="1:11" ht="12.75">
      <c r="A137" s="460"/>
      <c r="B137" s="460"/>
      <c r="C137" s="630"/>
      <c r="D137" s="632"/>
      <c r="E137" s="618"/>
      <c r="F137" s="615"/>
      <c r="G137" s="615"/>
      <c r="H137" s="274">
        <v>42827</v>
      </c>
      <c r="I137" s="272">
        <v>10323.25</v>
      </c>
      <c r="J137" s="125">
        <v>42853</v>
      </c>
      <c r="K137" s="169">
        <v>10323.25</v>
      </c>
    </row>
    <row r="138" spans="1:11" ht="12.75">
      <c r="A138" s="460"/>
      <c r="B138" s="460"/>
      <c r="C138" s="630"/>
      <c r="D138" s="632"/>
      <c r="E138" s="618"/>
      <c r="F138" s="615"/>
      <c r="G138" s="615"/>
      <c r="H138" s="274">
        <v>42857</v>
      </c>
      <c r="I138" s="272">
        <v>10323.25</v>
      </c>
      <c r="J138" s="125">
        <v>42857</v>
      </c>
      <c r="K138" s="169">
        <v>10323.25</v>
      </c>
    </row>
    <row r="139" spans="1:11" ht="12.75">
      <c r="A139" s="462"/>
      <c r="B139" s="462"/>
      <c r="C139" s="631"/>
      <c r="D139" s="633"/>
      <c r="E139" s="619"/>
      <c r="F139" s="458"/>
      <c r="G139" s="458"/>
      <c r="H139" s="274">
        <v>42888</v>
      </c>
      <c r="I139" s="272">
        <v>10323.25</v>
      </c>
      <c r="J139" s="125">
        <v>42891</v>
      </c>
      <c r="K139" s="169">
        <v>10323.25</v>
      </c>
    </row>
    <row r="140" spans="1:11" ht="12.75">
      <c r="A140" s="473">
        <v>29</v>
      </c>
      <c r="B140" s="473" t="s">
        <v>110</v>
      </c>
      <c r="C140" s="634">
        <v>2906006</v>
      </c>
      <c r="D140" s="637" t="s">
        <v>210</v>
      </c>
      <c r="E140" s="488">
        <v>4531</v>
      </c>
      <c r="F140" s="416">
        <f>E140*8.5</f>
        <v>38513.5</v>
      </c>
      <c r="G140" s="416">
        <v>115540.5</v>
      </c>
      <c r="H140" s="142">
        <v>42737</v>
      </c>
      <c r="I140" s="271">
        <v>19256.75</v>
      </c>
      <c r="J140" s="48">
        <v>42927</v>
      </c>
      <c r="K140" s="104">
        <v>19256.75</v>
      </c>
    </row>
    <row r="141" spans="1:11" ht="12.75">
      <c r="A141" s="474"/>
      <c r="B141" s="474"/>
      <c r="C141" s="635"/>
      <c r="D141" s="638"/>
      <c r="E141" s="489"/>
      <c r="F141" s="417"/>
      <c r="G141" s="417"/>
      <c r="H141" s="142">
        <v>42768</v>
      </c>
      <c r="I141" s="271">
        <v>19256.75</v>
      </c>
      <c r="J141" s="48">
        <v>42774</v>
      </c>
      <c r="K141" s="104">
        <v>19256.75</v>
      </c>
    </row>
    <row r="142" spans="1:11" ht="12.75">
      <c r="A142" s="474"/>
      <c r="B142" s="474"/>
      <c r="C142" s="635"/>
      <c r="D142" s="638"/>
      <c r="E142" s="489"/>
      <c r="F142" s="417"/>
      <c r="G142" s="417"/>
      <c r="H142" s="142">
        <v>42796</v>
      </c>
      <c r="I142" s="271">
        <v>19256.75</v>
      </c>
      <c r="J142" s="48">
        <v>42927</v>
      </c>
      <c r="K142" s="104">
        <v>19256.75</v>
      </c>
    </row>
    <row r="143" spans="1:11" ht="12.75">
      <c r="A143" s="474"/>
      <c r="B143" s="474"/>
      <c r="C143" s="635"/>
      <c r="D143" s="638"/>
      <c r="E143" s="489"/>
      <c r="F143" s="417"/>
      <c r="G143" s="417"/>
      <c r="H143" s="142">
        <v>42827</v>
      </c>
      <c r="I143" s="271">
        <v>19256.75</v>
      </c>
      <c r="J143" s="48">
        <v>42895</v>
      </c>
      <c r="K143" s="104">
        <v>19256.75</v>
      </c>
    </row>
    <row r="144" spans="1:11" ht="12.75">
      <c r="A144" s="474"/>
      <c r="B144" s="474"/>
      <c r="C144" s="635"/>
      <c r="D144" s="638"/>
      <c r="E144" s="489"/>
      <c r="F144" s="417"/>
      <c r="G144" s="417"/>
      <c r="H144" s="142">
        <v>42857</v>
      </c>
      <c r="I144" s="271">
        <v>19256.75</v>
      </c>
      <c r="J144" s="161">
        <v>42895</v>
      </c>
      <c r="K144" s="162">
        <v>19256.75</v>
      </c>
    </row>
    <row r="145" spans="1:11" ht="12.75">
      <c r="A145" s="475"/>
      <c r="B145" s="475"/>
      <c r="C145" s="636"/>
      <c r="D145" s="639"/>
      <c r="E145" s="490"/>
      <c r="F145" s="418"/>
      <c r="G145" s="418"/>
      <c r="H145" s="142">
        <v>42888</v>
      </c>
      <c r="I145" s="271">
        <v>19256.75</v>
      </c>
      <c r="J145" s="48">
        <v>42895</v>
      </c>
      <c r="K145" s="104">
        <v>19256.75</v>
      </c>
    </row>
    <row r="146" spans="1:11" ht="12.75">
      <c r="A146" s="447">
        <v>29</v>
      </c>
      <c r="B146" s="447" t="s">
        <v>110</v>
      </c>
      <c r="C146" s="657">
        <v>2906105</v>
      </c>
      <c r="D146" s="660" t="s">
        <v>319</v>
      </c>
      <c r="E146" s="400">
        <v>409</v>
      </c>
      <c r="F146" s="663">
        <f>E146*8.5</f>
        <v>3476.5</v>
      </c>
      <c r="G146" s="663">
        <v>10429.5</v>
      </c>
      <c r="H146" s="29">
        <v>42737</v>
      </c>
      <c r="I146" s="275">
        <v>1738.25</v>
      </c>
      <c r="J146" s="23">
        <v>42913</v>
      </c>
      <c r="K146" s="24">
        <v>1738.25</v>
      </c>
    </row>
    <row r="147" spans="1:11" ht="12.75">
      <c r="A147" s="476"/>
      <c r="B147" s="476"/>
      <c r="C147" s="658"/>
      <c r="D147" s="661"/>
      <c r="E147" s="491"/>
      <c r="F147" s="664"/>
      <c r="G147" s="664"/>
      <c r="H147" s="29">
        <v>42768</v>
      </c>
      <c r="I147" s="275">
        <v>1738.25</v>
      </c>
      <c r="J147" s="241">
        <v>42913</v>
      </c>
      <c r="K147" s="244">
        <v>1738.25</v>
      </c>
    </row>
    <row r="148" spans="1:11" ht="12.75">
      <c r="A148" s="476"/>
      <c r="B148" s="476"/>
      <c r="C148" s="658"/>
      <c r="D148" s="661"/>
      <c r="E148" s="491"/>
      <c r="F148" s="664"/>
      <c r="G148" s="664"/>
      <c r="H148" s="29">
        <v>42796</v>
      </c>
      <c r="I148" s="275">
        <v>1738.25</v>
      </c>
      <c r="J148" s="23">
        <v>42919</v>
      </c>
      <c r="K148" s="24">
        <v>1738.25</v>
      </c>
    </row>
    <row r="149" spans="1:11" ht="12.75">
      <c r="A149" s="476"/>
      <c r="B149" s="476"/>
      <c r="C149" s="658"/>
      <c r="D149" s="661"/>
      <c r="E149" s="491"/>
      <c r="F149" s="664"/>
      <c r="G149" s="664"/>
      <c r="H149" s="29">
        <v>42827</v>
      </c>
      <c r="I149" s="275">
        <v>1738.25</v>
      </c>
      <c r="J149" s="241">
        <v>42919</v>
      </c>
      <c r="K149" s="244">
        <v>1738.25</v>
      </c>
    </row>
    <row r="150" spans="1:11" ht="12.75">
      <c r="A150" s="476"/>
      <c r="B150" s="476"/>
      <c r="C150" s="658"/>
      <c r="D150" s="661"/>
      <c r="E150" s="491"/>
      <c r="F150" s="664"/>
      <c r="G150" s="664"/>
      <c r="H150" s="29">
        <v>42857</v>
      </c>
      <c r="I150" s="275">
        <v>1738.25</v>
      </c>
      <c r="J150" s="23">
        <v>42919</v>
      </c>
      <c r="K150" s="24">
        <v>1738.25</v>
      </c>
    </row>
    <row r="151" spans="1:11" ht="12.75">
      <c r="A151" s="476"/>
      <c r="B151" s="476"/>
      <c r="C151" s="658"/>
      <c r="D151" s="661"/>
      <c r="E151" s="491"/>
      <c r="F151" s="664"/>
      <c r="G151" s="664"/>
      <c r="H151" s="29">
        <v>42888</v>
      </c>
      <c r="I151" s="275">
        <v>1738.25</v>
      </c>
      <c r="J151" s="241">
        <v>42913</v>
      </c>
      <c r="K151" s="244">
        <v>1738.25</v>
      </c>
    </row>
    <row r="152" spans="1:11" ht="12.75">
      <c r="A152" s="448"/>
      <c r="B152" s="448"/>
      <c r="C152" s="659"/>
      <c r="D152" s="662"/>
      <c r="E152" s="429"/>
      <c r="F152" s="665"/>
      <c r="G152" s="665"/>
      <c r="H152" s="376" t="s">
        <v>1197</v>
      </c>
      <c r="I152" s="377"/>
      <c r="J152" s="378">
        <v>42913</v>
      </c>
      <c r="K152" s="379">
        <v>1738.25</v>
      </c>
    </row>
    <row r="153" spans="1:11" ht="12.75">
      <c r="A153" s="473">
        <v>29</v>
      </c>
      <c r="B153" s="473" t="s">
        <v>110</v>
      </c>
      <c r="C153" s="634">
        <v>2906600</v>
      </c>
      <c r="D153" s="637" t="s">
        <v>211</v>
      </c>
      <c r="E153" s="488">
        <v>488</v>
      </c>
      <c r="F153" s="416">
        <f>E153*8.5</f>
        <v>4148</v>
      </c>
      <c r="G153" s="416">
        <v>12444</v>
      </c>
      <c r="H153" s="142">
        <v>42737</v>
      </c>
      <c r="I153" s="271">
        <v>2074</v>
      </c>
      <c r="J153" s="185">
        <v>42916</v>
      </c>
      <c r="K153" s="138">
        <v>2074</v>
      </c>
    </row>
    <row r="154" spans="1:11" ht="12.75">
      <c r="A154" s="474"/>
      <c r="B154" s="474"/>
      <c r="C154" s="635"/>
      <c r="D154" s="638"/>
      <c r="E154" s="489"/>
      <c r="F154" s="417"/>
      <c r="G154" s="417"/>
      <c r="H154" s="142">
        <v>42768</v>
      </c>
      <c r="I154" s="271">
        <v>2074</v>
      </c>
      <c r="J154" s="48">
        <v>42919</v>
      </c>
      <c r="K154" s="104">
        <v>2074</v>
      </c>
    </row>
    <row r="155" spans="1:11" ht="12.75">
      <c r="A155" s="474"/>
      <c r="B155" s="474"/>
      <c r="C155" s="635"/>
      <c r="D155" s="638"/>
      <c r="E155" s="489"/>
      <c r="F155" s="417"/>
      <c r="G155" s="417"/>
      <c r="H155" s="142">
        <v>42796</v>
      </c>
      <c r="I155" s="271">
        <v>2074</v>
      </c>
      <c r="J155" s="161">
        <v>42796</v>
      </c>
      <c r="K155" s="162">
        <v>2074</v>
      </c>
    </row>
    <row r="156" spans="1:11" ht="12.75">
      <c r="A156" s="474"/>
      <c r="B156" s="474"/>
      <c r="C156" s="635"/>
      <c r="D156" s="638"/>
      <c r="E156" s="489"/>
      <c r="F156" s="417"/>
      <c r="G156" s="417"/>
      <c r="H156" s="142">
        <v>42827</v>
      </c>
      <c r="I156" s="271">
        <v>2074</v>
      </c>
      <c r="J156" s="161">
        <v>42825</v>
      </c>
      <c r="K156" s="162">
        <v>2074</v>
      </c>
    </row>
    <row r="157" spans="1:11" ht="12.75">
      <c r="A157" s="474"/>
      <c r="B157" s="474"/>
      <c r="C157" s="635"/>
      <c r="D157" s="638"/>
      <c r="E157" s="489"/>
      <c r="F157" s="417"/>
      <c r="G157" s="417"/>
      <c r="H157" s="142">
        <v>42857</v>
      </c>
      <c r="I157" s="271">
        <v>2074</v>
      </c>
      <c r="J157" s="48">
        <v>42857</v>
      </c>
      <c r="K157" s="104">
        <v>2074</v>
      </c>
    </row>
    <row r="158" spans="1:11" ht="12.75">
      <c r="A158" s="475"/>
      <c r="B158" s="475"/>
      <c r="C158" s="636"/>
      <c r="D158" s="639"/>
      <c r="E158" s="490"/>
      <c r="F158" s="418"/>
      <c r="G158" s="418"/>
      <c r="H158" s="142">
        <v>42888</v>
      </c>
      <c r="I158" s="271">
        <v>2074</v>
      </c>
      <c r="J158" s="161"/>
      <c r="K158" s="162"/>
    </row>
    <row r="159" spans="1:11" ht="12.75">
      <c r="A159" s="559">
        <v>29</v>
      </c>
      <c r="B159" s="559" t="s">
        <v>110</v>
      </c>
      <c r="C159" s="646">
        <v>2906709</v>
      </c>
      <c r="D159" s="647" t="s">
        <v>212</v>
      </c>
      <c r="E159" s="617">
        <v>531</v>
      </c>
      <c r="F159" s="616">
        <f>E159*8.5</f>
        <v>4513.5</v>
      </c>
      <c r="G159" s="616">
        <v>13540.5</v>
      </c>
      <c r="H159" s="274">
        <v>42737</v>
      </c>
      <c r="I159" s="272">
        <v>2256.75</v>
      </c>
      <c r="J159" s="125">
        <v>42916</v>
      </c>
      <c r="K159" s="169">
        <v>2256.75</v>
      </c>
    </row>
    <row r="160" spans="1:11" ht="12.75">
      <c r="A160" s="460"/>
      <c r="B160" s="460"/>
      <c r="C160" s="630"/>
      <c r="D160" s="632"/>
      <c r="E160" s="618"/>
      <c r="F160" s="615"/>
      <c r="G160" s="615"/>
      <c r="H160" s="274">
        <v>42768</v>
      </c>
      <c r="I160" s="272">
        <v>2256.75</v>
      </c>
      <c r="J160" s="125">
        <v>42916</v>
      </c>
      <c r="K160" s="169">
        <v>2256.75</v>
      </c>
    </row>
    <row r="161" spans="1:11" ht="12.75">
      <c r="A161" s="460"/>
      <c r="B161" s="460"/>
      <c r="C161" s="630"/>
      <c r="D161" s="632"/>
      <c r="E161" s="618"/>
      <c r="F161" s="615"/>
      <c r="G161" s="615"/>
      <c r="H161" s="274">
        <v>42796</v>
      </c>
      <c r="I161" s="272">
        <v>2256.75</v>
      </c>
      <c r="J161" s="621">
        <v>42944</v>
      </c>
      <c r="K161" s="673">
        <v>4513.5</v>
      </c>
    </row>
    <row r="162" spans="1:11" ht="12.75">
      <c r="A162" s="460"/>
      <c r="B162" s="460"/>
      <c r="C162" s="630"/>
      <c r="D162" s="632"/>
      <c r="E162" s="618"/>
      <c r="F162" s="615"/>
      <c r="G162" s="615"/>
      <c r="H162" s="274">
        <v>42827</v>
      </c>
      <c r="I162" s="272">
        <v>2256.75</v>
      </c>
      <c r="J162" s="622"/>
      <c r="K162" s="674"/>
    </row>
    <row r="163" spans="1:11" ht="12.75">
      <c r="A163" s="460"/>
      <c r="B163" s="460"/>
      <c r="C163" s="630"/>
      <c r="D163" s="632"/>
      <c r="E163" s="618"/>
      <c r="F163" s="615"/>
      <c r="G163" s="615"/>
      <c r="H163" s="274">
        <v>42857</v>
      </c>
      <c r="I163" s="272">
        <v>2256.75</v>
      </c>
      <c r="J163" s="125">
        <v>42978</v>
      </c>
      <c r="K163" s="169">
        <v>2256.75</v>
      </c>
    </row>
    <row r="164" spans="1:11" ht="12.75">
      <c r="A164" s="462"/>
      <c r="B164" s="462"/>
      <c r="C164" s="631"/>
      <c r="D164" s="633"/>
      <c r="E164" s="619"/>
      <c r="F164" s="458"/>
      <c r="G164" s="458"/>
      <c r="H164" s="274">
        <v>42888</v>
      </c>
      <c r="I164" s="272">
        <v>2256.75</v>
      </c>
      <c r="J164" s="125">
        <v>42978</v>
      </c>
      <c r="K164" s="169">
        <v>2256.75</v>
      </c>
    </row>
    <row r="165" spans="1:11" ht="12.75">
      <c r="A165" s="473">
        <v>29</v>
      </c>
      <c r="B165" s="473" t="s">
        <v>110</v>
      </c>
      <c r="C165" s="634">
        <v>2906824</v>
      </c>
      <c r="D165" s="637" t="s">
        <v>213</v>
      </c>
      <c r="E165" s="488">
        <v>667</v>
      </c>
      <c r="F165" s="416">
        <f>E165*8.5</f>
        <v>5669.5</v>
      </c>
      <c r="G165" s="416">
        <v>17008.5</v>
      </c>
      <c r="H165" s="142">
        <v>42737</v>
      </c>
      <c r="I165" s="271">
        <v>2834.75</v>
      </c>
      <c r="J165" s="48">
        <v>42893</v>
      </c>
      <c r="K165" s="104">
        <v>2834.75</v>
      </c>
    </row>
    <row r="166" spans="1:11" ht="12.75">
      <c r="A166" s="474"/>
      <c r="B166" s="474"/>
      <c r="C166" s="635"/>
      <c r="D166" s="638"/>
      <c r="E166" s="489"/>
      <c r="F166" s="417"/>
      <c r="G166" s="417"/>
      <c r="H166" s="142">
        <v>42768</v>
      </c>
      <c r="I166" s="271">
        <v>2834.75</v>
      </c>
      <c r="J166" s="48">
        <v>42926</v>
      </c>
      <c r="K166" s="104">
        <v>2834.75</v>
      </c>
    </row>
    <row r="167" spans="1:11" ht="12.75">
      <c r="A167" s="474"/>
      <c r="B167" s="474"/>
      <c r="C167" s="635"/>
      <c r="D167" s="638"/>
      <c r="E167" s="489"/>
      <c r="F167" s="417"/>
      <c r="G167" s="417"/>
      <c r="H167" s="142">
        <v>42796</v>
      </c>
      <c r="I167" s="271">
        <v>2834.75</v>
      </c>
      <c r="J167" s="48">
        <v>42926</v>
      </c>
      <c r="K167" s="104">
        <v>2834.75</v>
      </c>
    </row>
    <row r="168" spans="1:11" ht="12.75">
      <c r="A168" s="474"/>
      <c r="B168" s="474"/>
      <c r="C168" s="635"/>
      <c r="D168" s="638"/>
      <c r="E168" s="489"/>
      <c r="F168" s="417"/>
      <c r="G168" s="417"/>
      <c r="H168" s="142">
        <v>42827</v>
      </c>
      <c r="I168" s="271">
        <v>2834.75</v>
      </c>
      <c r="J168" s="48">
        <v>42928</v>
      </c>
      <c r="K168" s="104">
        <v>2834.75</v>
      </c>
    </row>
    <row r="169" spans="1:11" ht="12.75">
      <c r="A169" s="474"/>
      <c r="B169" s="474"/>
      <c r="C169" s="635"/>
      <c r="D169" s="638"/>
      <c r="E169" s="489"/>
      <c r="F169" s="417"/>
      <c r="G169" s="417"/>
      <c r="H169" s="142">
        <v>42857</v>
      </c>
      <c r="I169" s="271">
        <v>2834.75</v>
      </c>
      <c r="J169" s="48"/>
      <c r="K169" s="104"/>
    </row>
    <row r="170" spans="1:11" ht="12.75">
      <c r="A170" s="475"/>
      <c r="B170" s="475"/>
      <c r="C170" s="636"/>
      <c r="D170" s="639"/>
      <c r="E170" s="490"/>
      <c r="F170" s="418"/>
      <c r="G170" s="418"/>
      <c r="H170" s="142">
        <v>42888</v>
      </c>
      <c r="I170" s="271">
        <v>2834.75</v>
      </c>
      <c r="J170" s="48"/>
      <c r="K170" s="104"/>
    </row>
    <row r="171" spans="1:11" ht="12.75">
      <c r="A171" s="559">
        <v>29</v>
      </c>
      <c r="B171" s="559" t="s">
        <v>110</v>
      </c>
      <c r="C171" s="651">
        <v>2907103</v>
      </c>
      <c r="D171" s="654" t="s">
        <v>214</v>
      </c>
      <c r="E171" s="617">
        <v>1727</v>
      </c>
      <c r="F171" s="616">
        <f>E171*8.5</f>
        <v>14679.5</v>
      </c>
      <c r="G171" s="616">
        <v>44038.5</v>
      </c>
      <c r="H171" s="274">
        <v>42737</v>
      </c>
      <c r="I171" s="272">
        <v>7339.75</v>
      </c>
      <c r="J171" s="621">
        <v>42978</v>
      </c>
      <c r="K171" s="673">
        <v>22019.25</v>
      </c>
    </row>
    <row r="172" spans="1:11" ht="12.75">
      <c r="A172" s="460"/>
      <c r="B172" s="460"/>
      <c r="C172" s="652"/>
      <c r="D172" s="655"/>
      <c r="E172" s="618"/>
      <c r="F172" s="615"/>
      <c r="G172" s="615"/>
      <c r="H172" s="274">
        <v>42768</v>
      </c>
      <c r="I172" s="272">
        <v>7339.75</v>
      </c>
      <c r="J172" s="675"/>
      <c r="K172" s="676"/>
    </row>
    <row r="173" spans="1:11" ht="12.75">
      <c r="A173" s="460"/>
      <c r="B173" s="460"/>
      <c r="C173" s="652"/>
      <c r="D173" s="655"/>
      <c r="E173" s="618"/>
      <c r="F173" s="615"/>
      <c r="G173" s="615"/>
      <c r="H173" s="274">
        <v>42796</v>
      </c>
      <c r="I173" s="272">
        <v>7339.75</v>
      </c>
      <c r="J173" s="622"/>
      <c r="K173" s="674"/>
    </row>
    <row r="174" spans="1:11" ht="12.75">
      <c r="A174" s="460"/>
      <c r="B174" s="460"/>
      <c r="C174" s="652"/>
      <c r="D174" s="655"/>
      <c r="E174" s="618"/>
      <c r="F174" s="615"/>
      <c r="G174" s="615"/>
      <c r="H174" s="274">
        <v>42827</v>
      </c>
      <c r="I174" s="272">
        <v>7339.75</v>
      </c>
      <c r="J174" s="125"/>
      <c r="K174" s="169"/>
    </row>
    <row r="175" spans="1:11" ht="12.75">
      <c r="A175" s="460"/>
      <c r="B175" s="460"/>
      <c r="C175" s="652"/>
      <c r="D175" s="655"/>
      <c r="E175" s="618"/>
      <c r="F175" s="615"/>
      <c r="G175" s="615"/>
      <c r="H175" s="274">
        <v>42857</v>
      </c>
      <c r="I175" s="272">
        <v>7339.75</v>
      </c>
      <c r="J175" s="125"/>
      <c r="K175" s="169"/>
    </row>
    <row r="176" spans="1:11" ht="12.75">
      <c r="A176" s="462"/>
      <c r="B176" s="462"/>
      <c r="C176" s="653"/>
      <c r="D176" s="656"/>
      <c r="E176" s="619"/>
      <c r="F176" s="458"/>
      <c r="G176" s="458"/>
      <c r="H176" s="274">
        <v>42888</v>
      </c>
      <c r="I176" s="272">
        <v>7339.75</v>
      </c>
      <c r="J176" s="125"/>
      <c r="K176" s="169"/>
    </row>
    <row r="177" spans="1:11" ht="12.75">
      <c r="A177" s="473">
        <v>29</v>
      </c>
      <c r="B177" s="473" t="s">
        <v>110</v>
      </c>
      <c r="C177" s="640">
        <v>2907202</v>
      </c>
      <c r="D177" s="643" t="s">
        <v>215</v>
      </c>
      <c r="E177" s="488">
        <v>3327</v>
      </c>
      <c r="F177" s="416">
        <f>E177*8.5</f>
        <v>28279.5</v>
      </c>
      <c r="G177" s="416">
        <v>84838.5</v>
      </c>
      <c r="H177" s="142">
        <v>42737</v>
      </c>
      <c r="I177" s="271">
        <v>14139.75</v>
      </c>
      <c r="J177" s="124">
        <v>42760</v>
      </c>
      <c r="K177" s="103">
        <v>14139.75</v>
      </c>
    </row>
    <row r="178" spans="1:11" ht="12.75">
      <c r="A178" s="474"/>
      <c r="B178" s="474"/>
      <c r="C178" s="641"/>
      <c r="D178" s="644"/>
      <c r="E178" s="489"/>
      <c r="F178" s="417"/>
      <c r="G178" s="417"/>
      <c r="H178" s="142">
        <v>42768</v>
      </c>
      <c r="I178" s="271">
        <v>14139.75</v>
      </c>
      <c r="J178" s="124">
        <v>42780</v>
      </c>
      <c r="K178" s="103">
        <v>14139.75</v>
      </c>
    </row>
    <row r="179" spans="1:11" ht="12.75">
      <c r="A179" s="474"/>
      <c r="B179" s="474"/>
      <c r="C179" s="641"/>
      <c r="D179" s="644"/>
      <c r="E179" s="489"/>
      <c r="F179" s="417"/>
      <c r="G179" s="417"/>
      <c r="H179" s="142">
        <v>42796</v>
      </c>
      <c r="I179" s="271">
        <v>14139.75</v>
      </c>
      <c r="J179" s="124">
        <v>42796</v>
      </c>
      <c r="K179" s="103">
        <v>14139.75</v>
      </c>
    </row>
    <row r="180" spans="1:11" ht="12.75">
      <c r="A180" s="474"/>
      <c r="B180" s="474"/>
      <c r="C180" s="641"/>
      <c r="D180" s="644"/>
      <c r="E180" s="489"/>
      <c r="F180" s="417"/>
      <c r="G180" s="417"/>
      <c r="H180" s="142">
        <v>42827</v>
      </c>
      <c r="I180" s="271">
        <v>14139.75</v>
      </c>
      <c r="J180" s="124">
        <v>42825</v>
      </c>
      <c r="K180" s="103">
        <v>14139.75</v>
      </c>
    </row>
    <row r="181" spans="1:11" ht="12.75">
      <c r="A181" s="474"/>
      <c r="B181" s="474"/>
      <c r="C181" s="641"/>
      <c r="D181" s="644"/>
      <c r="E181" s="489"/>
      <c r="F181" s="417"/>
      <c r="G181" s="417"/>
      <c r="H181" s="142">
        <v>42857</v>
      </c>
      <c r="I181" s="271">
        <v>14139.75</v>
      </c>
      <c r="J181" s="124">
        <v>42858</v>
      </c>
      <c r="K181" s="103">
        <v>14139.75</v>
      </c>
    </row>
    <row r="182" spans="1:11" ht="12.75">
      <c r="A182" s="475"/>
      <c r="B182" s="475"/>
      <c r="C182" s="642"/>
      <c r="D182" s="645"/>
      <c r="E182" s="490"/>
      <c r="F182" s="418"/>
      <c r="G182" s="418"/>
      <c r="H182" s="142">
        <v>42888</v>
      </c>
      <c r="I182" s="271">
        <v>14139.75</v>
      </c>
      <c r="J182" s="124">
        <v>42888</v>
      </c>
      <c r="K182" s="103">
        <v>14139.75</v>
      </c>
    </row>
    <row r="183" spans="1:11" ht="12.75">
      <c r="A183" s="559">
        <v>29</v>
      </c>
      <c r="B183" s="559" t="s">
        <v>110</v>
      </c>
      <c r="C183" s="651">
        <v>2907558</v>
      </c>
      <c r="D183" s="654" t="s">
        <v>216</v>
      </c>
      <c r="E183" s="617">
        <v>938</v>
      </c>
      <c r="F183" s="616">
        <f>E183*8.5</f>
        <v>7973</v>
      </c>
      <c r="G183" s="616">
        <v>23919</v>
      </c>
      <c r="H183" s="274">
        <v>42737</v>
      </c>
      <c r="I183" s="272">
        <v>3986.5</v>
      </c>
      <c r="J183" s="31">
        <v>42859</v>
      </c>
      <c r="K183" s="149">
        <v>3986.5</v>
      </c>
    </row>
    <row r="184" spans="1:11" ht="12.75">
      <c r="A184" s="460"/>
      <c r="B184" s="460"/>
      <c r="C184" s="652"/>
      <c r="D184" s="655"/>
      <c r="E184" s="618"/>
      <c r="F184" s="615"/>
      <c r="G184" s="615"/>
      <c r="H184" s="274">
        <v>42768</v>
      </c>
      <c r="I184" s="272">
        <v>3986.5</v>
      </c>
      <c r="J184" s="156">
        <v>42867</v>
      </c>
      <c r="K184" s="284">
        <v>3986.5</v>
      </c>
    </row>
    <row r="185" spans="1:11" ht="12.75">
      <c r="A185" s="460"/>
      <c r="B185" s="460"/>
      <c r="C185" s="652"/>
      <c r="D185" s="655"/>
      <c r="E185" s="618"/>
      <c r="F185" s="615"/>
      <c r="G185" s="615"/>
      <c r="H185" s="274">
        <v>42796</v>
      </c>
      <c r="I185" s="272">
        <v>3986.5</v>
      </c>
      <c r="J185" s="156">
        <v>42796</v>
      </c>
      <c r="K185" s="284">
        <v>3986.5</v>
      </c>
    </row>
    <row r="186" spans="1:11" ht="12.75">
      <c r="A186" s="460"/>
      <c r="B186" s="460"/>
      <c r="C186" s="652"/>
      <c r="D186" s="655"/>
      <c r="E186" s="618"/>
      <c r="F186" s="615"/>
      <c r="G186" s="615"/>
      <c r="H186" s="274">
        <v>42827</v>
      </c>
      <c r="I186" s="272">
        <v>3986.5</v>
      </c>
      <c r="J186" s="156">
        <v>42894</v>
      </c>
      <c r="K186" s="284">
        <v>3986.5</v>
      </c>
    </row>
    <row r="187" spans="1:11" ht="12.75">
      <c r="A187" s="460"/>
      <c r="B187" s="460"/>
      <c r="C187" s="652"/>
      <c r="D187" s="655"/>
      <c r="E187" s="618"/>
      <c r="F187" s="615"/>
      <c r="G187" s="615"/>
      <c r="H187" s="274">
        <v>42857</v>
      </c>
      <c r="I187" s="272">
        <v>3986.5</v>
      </c>
      <c r="J187" s="156">
        <v>42937</v>
      </c>
      <c r="K187" s="284">
        <v>3986.5</v>
      </c>
    </row>
    <row r="188" spans="1:11" ht="12.75">
      <c r="A188" s="462"/>
      <c r="B188" s="462"/>
      <c r="C188" s="653"/>
      <c r="D188" s="656"/>
      <c r="E188" s="619"/>
      <c r="F188" s="458"/>
      <c r="G188" s="458"/>
      <c r="H188" s="274">
        <v>42888</v>
      </c>
      <c r="I188" s="272">
        <v>3986.5</v>
      </c>
      <c r="J188" s="156">
        <v>42958</v>
      </c>
      <c r="K188" s="284">
        <v>3986.5</v>
      </c>
    </row>
    <row r="189" spans="1:11" ht="12.75">
      <c r="A189" s="473">
        <v>29</v>
      </c>
      <c r="B189" s="473" t="s">
        <v>110</v>
      </c>
      <c r="C189" s="640">
        <v>2907608</v>
      </c>
      <c r="D189" s="643" t="s">
        <v>217</v>
      </c>
      <c r="E189" s="488">
        <v>1751</v>
      </c>
      <c r="F189" s="416">
        <f>E189*8.5</f>
        <v>14883.5</v>
      </c>
      <c r="G189" s="416">
        <v>44650.5</v>
      </c>
      <c r="H189" s="142">
        <v>42737</v>
      </c>
      <c r="I189" s="271">
        <v>7441.75</v>
      </c>
      <c r="J189" s="48"/>
      <c r="K189" s="104"/>
    </row>
    <row r="190" spans="1:11" ht="12.75">
      <c r="A190" s="474"/>
      <c r="B190" s="474"/>
      <c r="C190" s="641"/>
      <c r="D190" s="644"/>
      <c r="E190" s="489"/>
      <c r="F190" s="417"/>
      <c r="G190" s="417"/>
      <c r="H190" s="142">
        <v>42768</v>
      </c>
      <c r="I190" s="271">
        <v>7441.75</v>
      </c>
      <c r="J190" s="161"/>
      <c r="K190" s="162"/>
    </row>
    <row r="191" spans="1:11" ht="12.75">
      <c r="A191" s="474"/>
      <c r="B191" s="474"/>
      <c r="C191" s="641"/>
      <c r="D191" s="644"/>
      <c r="E191" s="489"/>
      <c r="F191" s="417"/>
      <c r="G191" s="417"/>
      <c r="H191" s="142">
        <v>42796</v>
      </c>
      <c r="I191" s="271">
        <v>7441.75</v>
      </c>
      <c r="J191" s="161"/>
      <c r="K191" s="162"/>
    </row>
    <row r="192" spans="1:11" ht="12.75">
      <c r="A192" s="474"/>
      <c r="B192" s="474"/>
      <c r="C192" s="641"/>
      <c r="D192" s="644"/>
      <c r="E192" s="489"/>
      <c r="F192" s="417"/>
      <c r="G192" s="417"/>
      <c r="H192" s="142">
        <v>42827</v>
      </c>
      <c r="I192" s="271">
        <v>7441.75</v>
      </c>
      <c r="J192" s="48"/>
      <c r="K192" s="104"/>
    </row>
    <row r="193" spans="1:11" ht="12.75">
      <c r="A193" s="474"/>
      <c r="B193" s="474"/>
      <c r="C193" s="641"/>
      <c r="D193" s="644"/>
      <c r="E193" s="489"/>
      <c r="F193" s="417"/>
      <c r="G193" s="417"/>
      <c r="H193" s="142">
        <v>42857</v>
      </c>
      <c r="I193" s="271">
        <v>7441.75</v>
      </c>
      <c r="J193" s="161"/>
      <c r="K193" s="162"/>
    </row>
    <row r="194" spans="1:11" ht="12.75">
      <c r="A194" s="475"/>
      <c r="B194" s="475"/>
      <c r="C194" s="642"/>
      <c r="D194" s="645"/>
      <c r="E194" s="490"/>
      <c r="F194" s="418"/>
      <c r="G194" s="418"/>
      <c r="H194" s="142">
        <v>42888</v>
      </c>
      <c r="I194" s="271">
        <v>7441.75</v>
      </c>
      <c r="J194" s="161"/>
      <c r="K194" s="162"/>
    </row>
    <row r="195" spans="1:11" ht="12.75">
      <c r="A195" s="559">
        <v>29</v>
      </c>
      <c r="B195" s="559" t="s">
        <v>110</v>
      </c>
      <c r="C195" s="651">
        <v>2908101</v>
      </c>
      <c r="D195" s="654" t="s">
        <v>218</v>
      </c>
      <c r="E195" s="617">
        <v>237</v>
      </c>
      <c r="F195" s="616">
        <f>E195*8.5</f>
        <v>2014.5</v>
      </c>
      <c r="G195" s="616">
        <v>6043.5</v>
      </c>
      <c r="H195" s="274">
        <v>42737</v>
      </c>
      <c r="I195" s="272">
        <v>1208.7</v>
      </c>
      <c r="J195" s="157">
        <v>42972</v>
      </c>
      <c r="K195" s="150">
        <v>1208.7</v>
      </c>
    </row>
    <row r="196" spans="1:11" ht="12.75">
      <c r="A196" s="460"/>
      <c r="B196" s="460"/>
      <c r="C196" s="652"/>
      <c r="D196" s="655"/>
      <c r="E196" s="618"/>
      <c r="F196" s="615"/>
      <c r="G196" s="615"/>
      <c r="H196" s="274">
        <v>42768</v>
      </c>
      <c r="I196" s="272">
        <v>1208.7</v>
      </c>
      <c r="J196" s="157">
        <v>42972</v>
      </c>
      <c r="K196" s="150">
        <v>1208.7</v>
      </c>
    </row>
    <row r="197" spans="1:11" ht="12.75">
      <c r="A197" s="460"/>
      <c r="B197" s="460"/>
      <c r="C197" s="652"/>
      <c r="D197" s="655"/>
      <c r="E197" s="618"/>
      <c r="F197" s="615"/>
      <c r="G197" s="615"/>
      <c r="H197" s="274">
        <v>42796</v>
      </c>
      <c r="I197" s="272">
        <v>1208.7</v>
      </c>
      <c r="J197" s="125">
        <v>42972</v>
      </c>
      <c r="K197" s="169">
        <v>1208.7</v>
      </c>
    </row>
    <row r="198" spans="1:11" ht="12.75">
      <c r="A198" s="460"/>
      <c r="B198" s="460"/>
      <c r="C198" s="652"/>
      <c r="D198" s="655"/>
      <c r="E198" s="618"/>
      <c r="F198" s="615"/>
      <c r="G198" s="615"/>
      <c r="H198" s="274">
        <v>42827</v>
      </c>
      <c r="I198" s="272">
        <v>1208.7</v>
      </c>
      <c r="J198" s="125">
        <v>42972</v>
      </c>
      <c r="K198" s="169">
        <v>1208.7</v>
      </c>
    </row>
    <row r="199" spans="1:11" ht="12.75">
      <c r="A199" s="462"/>
      <c r="B199" s="462"/>
      <c r="C199" s="653"/>
      <c r="D199" s="656"/>
      <c r="E199" s="619"/>
      <c r="F199" s="458"/>
      <c r="G199" s="458"/>
      <c r="H199" s="29">
        <v>42857</v>
      </c>
      <c r="I199" s="275">
        <v>1208.7</v>
      </c>
      <c r="J199" s="148">
        <v>42972</v>
      </c>
      <c r="K199" s="75">
        <v>1208.7</v>
      </c>
    </row>
    <row r="200" spans="1:11" ht="12.75">
      <c r="A200" s="473">
        <v>29</v>
      </c>
      <c r="B200" s="473" t="s">
        <v>110</v>
      </c>
      <c r="C200" s="640">
        <v>2908705</v>
      </c>
      <c r="D200" s="643" t="s">
        <v>219</v>
      </c>
      <c r="E200" s="488">
        <v>1627</v>
      </c>
      <c r="F200" s="416">
        <f>E200*8.5</f>
        <v>13829.5</v>
      </c>
      <c r="G200" s="416">
        <v>41488.5</v>
      </c>
      <c r="H200" s="142">
        <v>42737</v>
      </c>
      <c r="I200" s="271">
        <v>6914.75</v>
      </c>
      <c r="J200" s="48">
        <v>42779</v>
      </c>
      <c r="K200" s="104">
        <v>6914.75</v>
      </c>
    </row>
    <row r="201" spans="1:11" ht="12.75">
      <c r="A201" s="474"/>
      <c r="B201" s="474"/>
      <c r="C201" s="641"/>
      <c r="D201" s="644"/>
      <c r="E201" s="489"/>
      <c r="F201" s="417"/>
      <c r="G201" s="417"/>
      <c r="H201" s="142">
        <v>42768</v>
      </c>
      <c r="I201" s="271">
        <v>6914.75</v>
      </c>
      <c r="J201" s="161">
        <v>42802</v>
      </c>
      <c r="K201" s="162">
        <v>6914.75</v>
      </c>
    </row>
    <row r="202" spans="1:11" ht="12.75">
      <c r="A202" s="474"/>
      <c r="B202" s="474"/>
      <c r="C202" s="641"/>
      <c r="D202" s="644"/>
      <c r="E202" s="489"/>
      <c r="F202" s="417"/>
      <c r="G202" s="417"/>
      <c r="H202" s="142">
        <v>42796</v>
      </c>
      <c r="I202" s="271">
        <v>6914.75</v>
      </c>
      <c r="J202" s="161">
        <v>42837</v>
      </c>
      <c r="K202" s="162">
        <v>6914.75</v>
      </c>
    </row>
    <row r="203" spans="1:11" ht="12.75">
      <c r="A203" s="474"/>
      <c r="B203" s="474"/>
      <c r="C203" s="641"/>
      <c r="D203" s="644"/>
      <c r="E203" s="489"/>
      <c r="F203" s="417"/>
      <c r="G203" s="417"/>
      <c r="H203" s="142">
        <v>42827</v>
      </c>
      <c r="I203" s="271">
        <v>6914.75</v>
      </c>
      <c r="J203" s="48">
        <v>42885</v>
      </c>
      <c r="K203" s="162">
        <v>6914.75</v>
      </c>
    </row>
    <row r="204" spans="1:11" ht="12.75">
      <c r="A204" s="474"/>
      <c r="B204" s="474"/>
      <c r="C204" s="641"/>
      <c r="D204" s="644"/>
      <c r="E204" s="489"/>
      <c r="F204" s="417"/>
      <c r="G204" s="417"/>
      <c r="H204" s="142">
        <v>42857</v>
      </c>
      <c r="I204" s="271">
        <v>6914.75</v>
      </c>
      <c r="J204" s="161">
        <v>42885</v>
      </c>
      <c r="K204" s="162">
        <v>6914.75</v>
      </c>
    </row>
    <row r="205" spans="1:11" ht="12.75">
      <c r="A205" s="475"/>
      <c r="B205" s="475"/>
      <c r="C205" s="642"/>
      <c r="D205" s="645"/>
      <c r="E205" s="490"/>
      <c r="F205" s="418"/>
      <c r="G205" s="418"/>
      <c r="H205" s="142">
        <v>42888</v>
      </c>
      <c r="I205" s="271">
        <v>6914.75</v>
      </c>
      <c r="J205" s="161">
        <v>42887</v>
      </c>
      <c r="K205" s="162">
        <v>6914.75</v>
      </c>
    </row>
    <row r="206" spans="1:11" ht="12.75">
      <c r="A206" s="447">
        <v>29</v>
      </c>
      <c r="B206" s="447" t="s">
        <v>110</v>
      </c>
      <c r="C206" s="657">
        <v>2909000</v>
      </c>
      <c r="D206" s="660" t="s">
        <v>220</v>
      </c>
      <c r="E206" s="400">
        <v>886</v>
      </c>
      <c r="F206" s="663">
        <f>E206*8.5</f>
        <v>7531</v>
      </c>
      <c r="G206" s="663">
        <v>22593</v>
      </c>
      <c r="H206" s="29">
        <v>42737</v>
      </c>
      <c r="I206" s="275">
        <v>3765.5</v>
      </c>
      <c r="J206" s="23">
        <v>42807</v>
      </c>
      <c r="K206" s="24">
        <v>3765.5</v>
      </c>
    </row>
    <row r="207" spans="1:11" ht="12.75">
      <c r="A207" s="476"/>
      <c r="B207" s="476"/>
      <c r="C207" s="658"/>
      <c r="D207" s="661"/>
      <c r="E207" s="491"/>
      <c r="F207" s="664"/>
      <c r="G207" s="664"/>
      <c r="H207" s="29">
        <v>42768</v>
      </c>
      <c r="I207" s="275">
        <v>3765.5</v>
      </c>
      <c r="J207" s="241"/>
      <c r="K207" s="244"/>
    </row>
    <row r="208" spans="1:11" ht="12.75">
      <c r="A208" s="476"/>
      <c r="B208" s="476"/>
      <c r="C208" s="658"/>
      <c r="D208" s="661"/>
      <c r="E208" s="491"/>
      <c r="F208" s="664"/>
      <c r="G208" s="664"/>
      <c r="H208" s="29">
        <v>42796</v>
      </c>
      <c r="I208" s="275">
        <v>3765.5</v>
      </c>
      <c r="J208" s="241"/>
      <c r="K208" s="244"/>
    </row>
    <row r="209" spans="1:11" ht="12.75">
      <c r="A209" s="476"/>
      <c r="B209" s="476"/>
      <c r="C209" s="658"/>
      <c r="D209" s="661"/>
      <c r="E209" s="491"/>
      <c r="F209" s="664"/>
      <c r="G209" s="664"/>
      <c r="H209" s="29">
        <v>42827</v>
      </c>
      <c r="I209" s="275">
        <v>3765.5</v>
      </c>
      <c r="J209" s="241"/>
      <c r="K209" s="244"/>
    </row>
    <row r="210" spans="1:11" ht="12.75">
      <c r="A210" s="476"/>
      <c r="B210" s="476"/>
      <c r="C210" s="658"/>
      <c r="D210" s="661"/>
      <c r="E210" s="491"/>
      <c r="F210" s="664"/>
      <c r="G210" s="664"/>
      <c r="H210" s="29">
        <v>42857</v>
      </c>
      <c r="I210" s="275">
        <v>3765.5</v>
      </c>
      <c r="J210" s="241"/>
      <c r="K210" s="244"/>
    </row>
    <row r="211" spans="1:11" ht="12.75">
      <c r="A211" s="448"/>
      <c r="B211" s="448"/>
      <c r="C211" s="659"/>
      <c r="D211" s="662"/>
      <c r="E211" s="429"/>
      <c r="F211" s="665"/>
      <c r="G211" s="665"/>
      <c r="H211" s="29">
        <v>42888</v>
      </c>
      <c r="I211" s="275">
        <v>3765.5</v>
      </c>
      <c r="J211" s="241"/>
      <c r="K211" s="244"/>
    </row>
    <row r="212" spans="1:11" ht="12.75">
      <c r="A212" s="473">
        <v>29</v>
      </c>
      <c r="B212" s="473" t="s">
        <v>110</v>
      </c>
      <c r="C212" s="640">
        <v>2909109</v>
      </c>
      <c r="D212" s="643" t="s">
        <v>221</v>
      </c>
      <c r="E212" s="488">
        <v>1313</v>
      </c>
      <c r="F212" s="416">
        <f>E212*8.5</f>
        <v>11160.5</v>
      </c>
      <c r="G212" s="416">
        <v>33481.5</v>
      </c>
      <c r="H212" s="142">
        <v>42737</v>
      </c>
      <c r="I212" s="271">
        <v>5580.25</v>
      </c>
      <c r="J212" s="48"/>
      <c r="K212" s="104"/>
    </row>
    <row r="213" spans="1:11" ht="12.75">
      <c r="A213" s="474"/>
      <c r="B213" s="474"/>
      <c r="C213" s="641"/>
      <c r="D213" s="644"/>
      <c r="E213" s="489"/>
      <c r="F213" s="417"/>
      <c r="G213" s="417"/>
      <c r="H213" s="142">
        <v>42768</v>
      </c>
      <c r="I213" s="271">
        <v>5580.25</v>
      </c>
      <c r="J213" s="48"/>
      <c r="K213" s="104"/>
    </row>
    <row r="214" spans="1:11" ht="12.75">
      <c r="A214" s="474"/>
      <c r="B214" s="474"/>
      <c r="C214" s="641"/>
      <c r="D214" s="644"/>
      <c r="E214" s="489"/>
      <c r="F214" s="417"/>
      <c r="G214" s="417"/>
      <c r="H214" s="142">
        <v>42796</v>
      </c>
      <c r="I214" s="271">
        <v>5580.25</v>
      </c>
      <c r="J214" s="48"/>
      <c r="K214" s="104"/>
    </row>
    <row r="215" spans="1:11" ht="12.75">
      <c r="A215" s="474"/>
      <c r="B215" s="474"/>
      <c r="C215" s="641"/>
      <c r="D215" s="644"/>
      <c r="E215" s="489"/>
      <c r="F215" s="417"/>
      <c r="G215" s="417"/>
      <c r="H215" s="142">
        <v>42827</v>
      </c>
      <c r="I215" s="271">
        <v>5580.25</v>
      </c>
      <c r="J215" s="48"/>
      <c r="K215" s="104"/>
    </row>
    <row r="216" spans="1:11" ht="12.75">
      <c r="A216" s="474"/>
      <c r="B216" s="474"/>
      <c r="C216" s="641"/>
      <c r="D216" s="644"/>
      <c r="E216" s="489"/>
      <c r="F216" s="417"/>
      <c r="G216" s="417"/>
      <c r="H216" s="142">
        <v>42857</v>
      </c>
      <c r="I216" s="271">
        <v>5580.25</v>
      </c>
      <c r="J216" s="48"/>
      <c r="K216" s="104"/>
    </row>
    <row r="217" spans="1:11" ht="12.75">
      <c r="A217" s="475"/>
      <c r="B217" s="475"/>
      <c r="C217" s="642"/>
      <c r="D217" s="645"/>
      <c r="E217" s="490"/>
      <c r="F217" s="418"/>
      <c r="G217" s="418"/>
      <c r="H217" s="142">
        <v>42888</v>
      </c>
      <c r="I217" s="271">
        <v>5580.25</v>
      </c>
      <c r="J217" s="48"/>
      <c r="K217" s="104"/>
    </row>
    <row r="218" spans="1:11" ht="12.75">
      <c r="A218" s="559">
        <v>29</v>
      </c>
      <c r="B218" s="559" t="s">
        <v>110</v>
      </c>
      <c r="C218" s="646">
        <v>2909901</v>
      </c>
      <c r="D218" s="647" t="s">
        <v>222</v>
      </c>
      <c r="E218" s="617">
        <v>2246</v>
      </c>
      <c r="F218" s="616">
        <f>E218*8.5</f>
        <v>19091</v>
      </c>
      <c r="G218" s="616">
        <v>57273</v>
      </c>
      <c r="H218" s="274">
        <v>42737</v>
      </c>
      <c r="I218" s="272">
        <v>9545.5</v>
      </c>
      <c r="J218" s="31">
        <v>42783</v>
      </c>
      <c r="K218" s="149">
        <v>9545.5</v>
      </c>
    </row>
    <row r="219" spans="1:11" ht="12.75">
      <c r="A219" s="460"/>
      <c r="B219" s="460"/>
      <c r="C219" s="630"/>
      <c r="D219" s="632"/>
      <c r="E219" s="618"/>
      <c r="F219" s="615"/>
      <c r="G219" s="615"/>
      <c r="H219" s="274">
        <v>42768</v>
      </c>
      <c r="I219" s="272">
        <v>9545.5</v>
      </c>
      <c r="J219" s="156">
        <v>42803</v>
      </c>
      <c r="K219" s="284">
        <v>9545.5</v>
      </c>
    </row>
    <row r="220" spans="1:11" ht="12.75">
      <c r="A220" s="460"/>
      <c r="B220" s="460"/>
      <c r="C220" s="630"/>
      <c r="D220" s="632"/>
      <c r="E220" s="618"/>
      <c r="F220" s="615"/>
      <c r="G220" s="615"/>
      <c r="H220" s="274">
        <v>42796</v>
      </c>
      <c r="I220" s="272">
        <v>9545.5</v>
      </c>
      <c r="J220" s="31">
        <v>42824</v>
      </c>
      <c r="K220" s="149">
        <v>9545.5</v>
      </c>
    </row>
    <row r="221" spans="1:11" ht="12.75">
      <c r="A221" s="460"/>
      <c r="B221" s="460"/>
      <c r="C221" s="630"/>
      <c r="D221" s="632"/>
      <c r="E221" s="618"/>
      <c r="F221" s="615"/>
      <c r="G221" s="615"/>
      <c r="H221" s="274">
        <v>42827</v>
      </c>
      <c r="I221" s="272">
        <v>9545.5</v>
      </c>
      <c r="J221" s="156">
        <v>42865</v>
      </c>
      <c r="K221" s="284">
        <v>9545.5</v>
      </c>
    </row>
    <row r="222" spans="1:11" ht="12.75">
      <c r="A222" s="460"/>
      <c r="B222" s="460"/>
      <c r="C222" s="630"/>
      <c r="D222" s="632"/>
      <c r="E222" s="618"/>
      <c r="F222" s="615"/>
      <c r="G222" s="615"/>
      <c r="H222" s="274">
        <v>42857</v>
      </c>
      <c r="I222" s="272">
        <v>9545.5</v>
      </c>
      <c r="J222" s="31">
        <v>42865</v>
      </c>
      <c r="K222" s="149">
        <v>9545.5</v>
      </c>
    </row>
    <row r="223" spans="1:11" ht="12.75">
      <c r="A223" s="462"/>
      <c r="B223" s="462"/>
      <c r="C223" s="631"/>
      <c r="D223" s="633"/>
      <c r="E223" s="619"/>
      <c r="F223" s="458"/>
      <c r="G223" s="458"/>
      <c r="H223" s="274">
        <v>42888</v>
      </c>
      <c r="I223" s="272">
        <v>9545.5</v>
      </c>
      <c r="J223" s="156">
        <v>42921</v>
      </c>
      <c r="K223" s="284">
        <v>9545.5</v>
      </c>
    </row>
    <row r="224" spans="1:11" ht="12.75">
      <c r="A224" s="473">
        <v>29</v>
      </c>
      <c r="B224" s="473" t="s">
        <v>110</v>
      </c>
      <c r="C224" s="640">
        <v>2910107</v>
      </c>
      <c r="D224" s="643" t="s">
        <v>223</v>
      </c>
      <c r="E224" s="488">
        <v>945</v>
      </c>
      <c r="F224" s="416">
        <f>E224*8.5</f>
        <v>8032.5</v>
      </c>
      <c r="G224" s="416">
        <v>24097.5</v>
      </c>
      <c r="H224" s="142">
        <v>42737</v>
      </c>
      <c r="I224" s="271">
        <v>4016.25</v>
      </c>
      <c r="J224" s="48">
        <v>42758</v>
      </c>
      <c r="K224" s="104">
        <v>4016.25</v>
      </c>
    </row>
    <row r="225" spans="1:11" ht="12.75">
      <c r="A225" s="474"/>
      <c r="B225" s="474"/>
      <c r="C225" s="641"/>
      <c r="D225" s="644"/>
      <c r="E225" s="489"/>
      <c r="F225" s="417"/>
      <c r="G225" s="417"/>
      <c r="H225" s="142">
        <v>42768</v>
      </c>
      <c r="I225" s="271">
        <v>4016.25</v>
      </c>
      <c r="J225" s="161">
        <v>42776</v>
      </c>
      <c r="K225" s="162">
        <v>4016.25</v>
      </c>
    </row>
    <row r="226" spans="1:11" ht="12.75">
      <c r="A226" s="474"/>
      <c r="B226" s="474"/>
      <c r="C226" s="641"/>
      <c r="D226" s="644"/>
      <c r="E226" s="489"/>
      <c r="F226" s="417"/>
      <c r="G226" s="417"/>
      <c r="H226" s="142">
        <v>42796</v>
      </c>
      <c r="I226" s="271">
        <v>4016.25</v>
      </c>
      <c r="J226" s="48">
        <v>42821</v>
      </c>
      <c r="K226" s="104">
        <v>4016.25</v>
      </c>
    </row>
    <row r="227" spans="1:11" ht="12.75">
      <c r="A227" s="474"/>
      <c r="B227" s="474"/>
      <c r="C227" s="641"/>
      <c r="D227" s="644"/>
      <c r="E227" s="489"/>
      <c r="F227" s="417"/>
      <c r="G227" s="417"/>
      <c r="H227" s="142">
        <v>42827</v>
      </c>
      <c r="I227" s="271">
        <v>4016.25</v>
      </c>
      <c r="J227" s="48">
        <v>42828</v>
      </c>
      <c r="K227" s="104">
        <v>4016.25</v>
      </c>
    </row>
    <row r="228" spans="1:11" ht="12.75">
      <c r="A228" s="474"/>
      <c r="B228" s="474"/>
      <c r="C228" s="641"/>
      <c r="D228" s="644"/>
      <c r="E228" s="489"/>
      <c r="F228" s="417"/>
      <c r="G228" s="417"/>
      <c r="H228" s="142">
        <v>42857</v>
      </c>
      <c r="I228" s="271">
        <v>4016.25</v>
      </c>
      <c r="J228" s="48">
        <v>42859</v>
      </c>
      <c r="K228" s="104">
        <v>4016.25</v>
      </c>
    </row>
    <row r="229" spans="1:11" ht="12.75">
      <c r="A229" s="475"/>
      <c r="B229" s="475"/>
      <c r="C229" s="642"/>
      <c r="D229" s="645"/>
      <c r="E229" s="490"/>
      <c r="F229" s="418"/>
      <c r="G229" s="418"/>
      <c r="H229" s="142">
        <v>42888</v>
      </c>
      <c r="I229" s="271">
        <v>4016.25</v>
      </c>
      <c r="J229" s="161">
        <v>42888</v>
      </c>
      <c r="K229" s="104">
        <v>4016.25</v>
      </c>
    </row>
    <row r="230" spans="1:11" ht="12.75">
      <c r="A230" s="559">
        <v>29</v>
      </c>
      <c r="B230" s="559" t="s">
        <v>110</v>
      </c>
      <c r="C230" s="646">
        <v>2910404</v>
      </c>
      <c r="D230" s="647" t="s">
        <v>224</v>
      </c>
      <c r="E230" s="617">
        <v>170</v>
      </c>
      <c r="F230" s="616">
        <f>E230*8.5</f>
        <v>1445</v>
      </c>
      <c r="G230" s="616">
        <v>4335</v>
      </c>
      <c r="H230" s="274">
        <v>42737</v>
      </c>
      <c r="I230" s="272">
        <v>867</v>
      </c>
      <c r="J230" s="31">
        <v>42956</v>
      </c>
      <c r="K230" s="149">
        <v>867</v>
      </c>
    </row>
    <row r="231" spans="1:11" ht="12.75">
      <c r="A231" s="460"/>
      <c r="B231" s="460"/>
      <c r="C231" s="630"/>
      <c r="D231" s="632"/>
      <c r="E231" s="618"/>
      <c r="F231" s="615"/>
      <c r="G231" s="615"/>
      <c r="H231" s="274">
        <v>42768</v>
      </c>
      <c r="I231" s="272">
        <v>867</v>
      </c>
      <c r="J231" s="156">
        <v>42968</v>
      </c>
      <c r="K231" s="284">
        <v>867</v>
      </c>
    </row>
    <row r="232" spans="1:11" ht="12.75">
      <c r="A232" s="460"/>
      <c r="B232" s="460"/>
      <c r="C232" s="630"/>
      <c r="D232" s="632"/>
      <c r="E232" s="618"/>
      <c r="F232" s="615"/>
      <c r="G232" s="615"/>
      <c r="H232" s="274">
        <v>42796</v>
      </c>
      <c r="I232" s="272">
        <v>867</v>
      </c>
      <c r="J232" s="156">
        <v>42968</v>
      </c>
      <c r="K232" s="284">
        <v>867</v>
      </c>
    </row>
    <row r="233" spans="1:11" ht="12.75">
      <c r="A233" s="460"/>
      <c r="B233" s="460"/>
      <c r="C233" s="630"/>
      <c r="D233" s="632"/>
      <c r="E233" s="618"/>
      <c r="F233" s="615"/>
      <c r="G233" s="615"/>
      <c r="H233" s="274">
        <v>42827</v>
      </c>
      <c r="I233" s="272">
        <v>867</v>
      </c>
      <c r="J233" s="156">
        <v>42978</v>
      </c>
      <c r="K233" s="284">
        <v>867</v>
      </c>
    </row>
    <row r="234" spans="1:11" ht="12.75">
      <c r="A234" s="462"/>
      <c r="B234" s="462"/>
      <c r="C234" s="631"/>
      <c r="D234" s="633"/>
      <c r="E234" s="619"/>
      <c r="F234" s="458"/>
      <c r="G234" s="458"/>
      <c r="H234" s="274">
        <v>42857</v>
      </c>
      <c r="I234" s="272">
        <v>867</v>
      </c>
      <c r="J234" s="156">
        <v>42982</v>
      </c>
      <c r="K234" s="284">
        <v>867</v>
      </c>
    </row>
    <row r="235" spans="1:11" ht="12.75">
      <c r="A235" s="473">
        <v>29</v>
      </c>
      <c r="B235" s="473" t="s">
        <v>110</v>
      </c>
      <c r="C235" s="640">
        <v>2900504</v>
      </c>
      <c r="D235" s="643" t="s">
        <v>320</v>
      </c>
      <c r="E235" s="488">
        <v>158</v>
      </c>
      <c r="F235" s="416">
        <f>E235*8.5</f>
        <v>1343</v>
      </c>
      <c r="G235" s="416">
        <v>4029</v>
      </c>
      <c r="H235" s="142">
        <v>42737</v>
      </c>
      <c r="I235" s="271">
        <v>805.8</v>
      </c>
      <c r="J235" s="185">
        <v>42842</v>
      </c>
      <c r="K235" s="103">
        <v>805.8</v>
      </c>
    </row>
    <row r="236" spans="1:11" ht="12.75">
      <c r="A236" s="474"/>
      <c r="B236" s="474"/>
      <c r="C236" s="641"/>
      <c r="D236" s="644"/>
      <c r="E236" s="489"/>
      <c r="F236" s="417"/>
      <c r="G236" s="417"/>
      <c r="H236" s="142">
        <v>42768</v>
      </c>
      <c r="I236" s="271">
        <v>805.8</v>
      </c>
      <c r="J236" s="185">
        <v>42929</v>
      </c>
      <c r="K236" s="138">
        <v>805.8</v>
      </c>
    </row>
    <row r="237" spans="1:11" ht="12.75">
      <c r="A237" s="474"/>
      <c r="B237" s="474"/>
      <c r="C237" s="641"/>
      <c r="D237" s="644"/>
      <c r="E237" s="489"/>
      <c r="F237" s="417"/>
      <c r="G237" s="417"/>
      <c r="H237" s="142">
        <v>42796</v>
      </c>
      <c r="I237" s="271">
        <v>805.8</v>
      </c>
      <c r="J237" s="185">
        <v>42964</v>
      </c>
      <c r="K237" s="138">
        <v>805.8</v>
      </c>
    </row>
    <row r="238" spans="1:11" ht="12.75">
      <c r="A238" s="474"/>
      <c r="B238" s="474"/>
      <c r="C238" s="641"/>
      <c r="D238" s="644"/>
      <c r="E238" s="489"/>
      <c r="F238" s="417"/>
      <c r="G238" s="417"/>
      <c r="H238" s="142">
        <v>42827</v>
      </c>
      <c r="I238" s="271">
        <v>805.8</v>
      </c>
      <c r="J238" s="185">
        <v>42978</v>
      </c>
      <c r="K238" s="138">
        <v>805.8</v>
      </c>
    </row>
    <row r="239" spans="1:11" ht="12.75">
      <c r="A239" s="475"/>
      <c r="B239" s="475"/>
      <c r="C239" s="642"/>
      <c r="D239" s="645"/>
      <c r="E239" s="490"/>
      <c r="F239" s="418"/>
      <c r="G239" s="418"/>
      <c r="H239" s="142">
        <v>42857</v>
      </c>
      <c r="I239" s="271">
        <v>805.8</v>
      </c>
      <c r="J239" s="185">
        <v>42921</v>
      </c>
      <c r="K239" s="138">
        <v>805.8</v>
      </c>
    </row>
    <row r="240" spans="1:11" ht="12.75">
      <c r="A240" s="559">
        <v>29</v>
      </c>
      <c r="B240" s="559" t="s">
        <v>110</v>
      </c>
      <c r="C240" s="646">
        <v>2910776</v>
      </c>
      <c r="D240" s="647" t="s">
        <v>225</v>
      </c>
      <c r="E240" s="617">
        <v>371</v>
      </c>
      <c r="F240" s="616">
        <f>E240*8.5</f>
        <v>3153.5</v>
      </c>
      <c r="G240" s="616">
        <v>9460.5</v>
      </c>
      <c r="H240" s="274">
        <v>42737</v>
      </c>
      <c r="I240" s="272">
        <v>1576.75</v>
      </c>
      <c r="J240" s="157"/>
      <c r="K240" s="169"/>
    </row>
    <row r="241" spans="1:11" ht="12.75">
      <c r="A241" s="460"/>
      <c r="B241" s="460"/>
      <c r="C241" s="630"/>
      <c r="D241" s="632"/>
      <c r="E241" s="618"/>
      <c r="F241" s="615"/>
      <c r="G241" s="615"/>
      <c r="H241" s="274">
        <v>42768</v>
      </c>
      <c r="I241" s="272">
        <v>1576.75</v>
      </c>
      <c r="J241" s="157"/>
      <c r="K241" s="150"/>
    </row>
    <row r="242" spans="1:11" ht="12.75">
      <c r="A242" s="460"/>
      <c r="B242" s="460"/>
      <c r="C242" s="630"/>
      <c r="D242" s="632"/>
      <c r="E242" s="618"/>
      <c r="F242" s="615"/>
      <c r="G242" s="615"/>
      <c r="H242" s="274">
        <v>42796</v>
      </c>
      <c r="I242" s="272">
        <v>1576.75</v>
      </c>
      <c r="J242" s="157"/>
      <c r="K242" s="150"/>
    </row>
    <row r="243" spans="1:11" ht="12.75">
      <c r="A243" s="460"/>
      <c r="B243" s="460"/>
      <c r="C243" s="630"/>
      <c r="D243" s="632"/>
      <c r="E243" s="618"/>
      <c r="F243" s="615"/>
      <c r="G243" s="615"/>
      <c r="H243" s="274">
        <v>42827</v>
      </c>
      <c r="I243" s="272">
        <v>1576.75</v>
      </c>
      <c r="J243" s="157">
        <v>42902</v>
      </c>
      <c r="K243" s="150">
        <v>1576.75</v>
      </c>
    </row>
    <row r="244" spans="1:11" ht="12.75">
      <c r="A244" s="460"/>
      <c r="B244" s="460"/>
      <c r="C244" s="630"/>
      <c r="D244" s="632"/>
      <c r="E244" s="618"/>
      <c r="F244" s="615"/>
      <c r="G244" s="615"/>
      <c r="H244" s="274">
        <v>42857</v>
      </c>
      <c r="I244" s="272">
        <v>1576.75</v>
      </c>
      <c r="J244" s="157">
        <v>42920</v>
      </c>
      <c r="K244" s="150">
        <v>1576.75</v>
      </c>
    </row>
    <row r="245" spans="1:11" ht="12.75">
      <c r="A245" s="462"/>
      <c r="B245" s="462"/>
      <c r="C245" s="631"/>
      <c r="D245" s="633"/>
      <c r="E245" s="619"/>
      <c r="F245" s="458"/>
      <c r="G245" s="458"/>
      <c r="H245" s="274">
        <v>42888</v>
      </c>
      <c r="I245" s="272">
        <v>1576.75</v>
      </c>
      <c r="J245" s="157">
        <v>42957</v>
      </c>
      <c r="K245" s="150">
        <v>1576.75</v>
      </c>
    </row>
    <row r="246" spans="1:11" ht="12.75">
      <c r="A246" s="473">
        <v>29</v>
      </c>
      <c r="B246" s="473" t="s">
        <v>110</v>
      </c>
      <c r="C246" s="640">
        <v>2911105</v>
      </c>
      <c r="D246" s="643" t="s">
        <v>226</v>
      </c>
      <c r="E246" s="488">
        <v>655</v>
      </c>
      <c r="F246" s="416">
        <f>E246*8.5</f>
        <v>5567.5</v>
      </c>
      <c r="G246" s="416">
        <v>16702.5</v>
      </c>
      <c r="H246" s="142">
        <v>42737</v>
      </c>
      <c r="I246" s="271">
        <v>2783.75</v>
      </c>
      <c r="J246" s="124">
        <v>42733</v>
      </c>
      <c r="K246" s="103">
        <v>2783.75</v>
      </c>
    </row>
    <row r="247" spans="1:11" ht="12.75">
      <c r="A247" s="474"/>
      <c r="B247" s="474"/>
      <c r="C247" s="641"/>
      <c r="D247" s="644"/>
      <c r="E247" s="489"/>
      <c r="F247" s="417"/>
      <c r="G247" s="417"/>
      <c r="H247" s="142">
        <v>42768</v>
      </c>
      <c r="I247" s="271">
        <v>2783.75</v>
      </c>
      <c r="J247" s="124">
        <v>42768</v>
      </c>
      <c r="K247" s="103">
        <v>2783.75</v>
      </c>
    </row>
    <row r="248" spans="1:11" ht="12.75">
      <c r="A248" s="474"/>
      <c r="B248" s="474"/>
      <c r="C248" s="641"/>
      <c r="D248" s="644"/>
      <c r="E248" s="489"/>
      <c r="F248" s="417"/>
      <c r="G248" s="417"/>
      <c r="H248" s="142">
        <v>42796</v>
      </c>
      <c r="I248" s="271">
        <v>2783.75</v>
      </c>
      <c r="J248" s="124">
        <v>42790</v>
      </c>
      <c r="K248" s="103">
        <v>2783.75</v>
      </c>
    </row>
    <row r="249" spans="1:11" ht="12.75">
      <c r="A249" s="474"/>
      <c r="B249" s="474"/>
      <c r="C249" s="641"/>
      <c r="D249" s="644"/>
      <c r="E249" s="489"/>
      <c r="F249" s="417"/>
      <c r="G249" s="417"/>
      <c r="H249" s="142">
        <v>42827</v>
      </c>
      <c r="I249" s="271">
        <v>2783.75</v>
      </c>
      <c r="J249" s="124">
        <v>42829</v>
      </c>
      <c r="K249" s="103">
        <v>2783.75</v>
      </c>
    </row>
    <row r="250" spans="1:11" ht="12.75">
      <c r="A250" s="474"/>
      <c r="B250" s="474"/>
      <c r="C250" s="641"/>
      <c r="D250" s="644"/>
      <c r="E250" s="489"/>
      <c r="F250" s="417"/>
      <c r="G250" s="417"/>
      <c r="H250" s="142">
        <v>42857</v>
      </c>
      <c r="I250" s="271">
        <v>2783.75</v>
      </c>
      <c r="J250" s="124">
        <v>42857</v>
      </c>
      <c r="K250" s="103">
        <v>2783.75</v>
      </c>
    </row>
    <row r="251" spans="1:11" ht="12.75">
      <c r="A251" s="475"/>
      <c r="B251" s="475"/>
      <c r="C251" s="642"/>
      <c r="D251" s="645"/>
      <c r="E251" s="490"/>
      <c r="F251" s="418"/>
      <c r="G251" s="418"/>
      <c r="H251" s="142">
        <v>42888</v>
      </c>
      <c r="I251" s="271">
        <v>2783.75</v>
      </c>
      <c r="J251" s="124">
        <v>42878</v>
      </c>
      <c r="K251" s="103">
        <v>2783.75</v>
      </c>
    </row>
    <row r="252" spans="1:11" ht="12.75">
      <c r="A252" s="559">
        <v>29</v>
      </c>
      <c r="B252" s="559" t="s">
        <v>110</v>
      </c>
      <c r="C252" s="646">
        <v>2911659</v>
      </c>
      <c r="D252" s="647" t="s">
        <v>227</v>
      </c>
      <c r="E252" s="617">
        <v>739</v>
      </c>
      <c r="F252" s="616">
        <f>E252*8.5</f>
        <v>6281.5</v>
      </c>
      <c r="G252" s="616">
        <v>18844.5</v>
      </c>
      <c r="H252" s="274">
        <v>42737</v>
      </c>
      <c r="I252" s="272">
        <v>3140.75</v>
      </c>
      <c r="J252" s="31">
        <v>42786</v>
      </c>
      <c r="K252" s="149">
        <v>3140.75</v>
      </c>
    </row>
    <row r="253" spans="1:11" ht="12.75">
      <c r="A253" s="460"/>
      <c r="B253" s="460"/>
      <c r="C253" s="630"/>
      <c r="D253" s="632"/>
      <c r="E253" s="618"/>
      <c r="F253" s="615"/>
      <c r="G253" s="615"/>
      <c r="H253" s="274">
        <v>42768</v>
      </c>
      <c r="I253" s="272">
        <v>3140.75</v>
      </c>
      <c r="J253" s="156">
        <v>42786</v>
      </c>
      <c r="K253" s="284">
        <v>3140.75</v>
      </c>
    </row>
    <row r="254" spans="1:11" ht="12.75">
      <c r="A254" s="460"/>
      <c r="B254" s="460"/>
      <c r="C254" s="630"/>
      <c r="D254" s="632"/>
      <c r="E254" s="618"/>
      <c r="F254" s="615"/>
      <c r="G254" s="615"/>
      <c r="H254" s="274">
        <v>42796</v>
      </c>
      <c r="I254" s="272">
        <v>3140.75</v>
      </c>
      <c r="J254" s="156">
        <v>42796</v>
      </c>
      <c r="K254" s="284">
        <v>3140.75</v>
      </c>
    </row>
    <row r="255" spans="1:11" ht="12.75">
      <c r="A255" s="460"/>
      <c r="B255" s="460"/>
      <c r="C255" s="630"/>
      <c r="D255" s="632"/>
      <c r="E255" s="618"/>
      <c r="F255" s="615"/>
      <c r="G255" s="615"/>
      <c r="H255" s="274">
        <v>42827</v>
      </c>
      <c r="I255" s="272">
        <v>3140.75</v>
      </c>
      <c r="J255" s="31">
        <v>42825</v>
      </c>
      <c r="K255" s="149">
        <v>3140.75</v>
      </c>
    </row>
    <row r="256" spans="1:11" ht="12.75">
      <c r="A256" s="460"/>
      <c r="B256" s="460"/>
      <c r="C256" s="630"/>
      <c r="D256" s="632"/>
      <c r="E256" s="618"/>
      <c r="F256" s="615"/>
      <c r="G256" s="615"/>
      <c r="H256" s="274">
        <v>42857</v>
      </c>
      <c r="I256" s="272">
        <v>3140.75</v>
      </c>
      <c r="J256" s="156">
        <v>42858</v>
      </c>
      <c r="K256" s="284">
        <v>3140.75</v>
      </c>
    </row>
    <row r="257" spans="1:11" ht="12.75">
      <c r="A257" s="462"/>
      <c r="B257" s="462"/>
      <c r="C257" s="631"/>
      <c r="D257" s="633"/>
      <c r="E257" s="619"/>
      <c r="F257" s="458"/>
      <c r="G257" s="458"/>
      <c r="H257" s="274">
        <v>42888</v>
      </c>
      <c r="I257" s="272">
        <v>3140.75</v>
      </c>
      <c r="J257" s="156">
        <v>42888</v>
      </c>
      <c r="K257" s="284">
        <v>3140.75</v>
      </c>
    </row>
    <row r="258" spans="1:11" ht="12.75">
      <c r="A258" s="473">
        <v>29</v>
      </c>
      <c r="B258" s="473" t="s">
        <v>110</v>
      </c>
      <c r="C258" s="640">
        <v>2911709</v>
      </c>
      <c r="D258" s="643" t="s">
        <v>228</v>
      </c>
      <c r="E258" s="488">
        <v>1596</v>
      </c>
      <c r="F258" s="416">
        <f>E258*8.5</f>
        <v>13566</v>
      </c>
      <c r="G258" s="416">
        <v>40698</v>
      </c>
      <c r="H258" s="142">
        <v>42737</v>
      </c>
      <c r="I258" s="271">
        <v>6783</v>
      </c>
      <c r="J258" s="413">
        <v>42989</v>
      </c>
      <c r="K258" s="479">
        <v>40698</v>
      </c>
    </row>
    <row r="259" spans="1:11" ht="12.75">
      <c r="A259" s="474"/>
      <c r="B259" s="474"/>
      <c r="C259" s="641"/>
      <c r="D259" s="644"/>
      <c r="E259" s="489"/>
      <c r="F259" s="417"/>
      <c r="G259" s="417"/>
      <c r="H259" s="142">
        <v>42768</v>
      </c>
      <c r="I259" s="271">
        <v>6783</v>
      </c>
      <c r="J259" s="414"/>
      <c r="K259" s="480"/>
    </row>
    <row r="260" spans="1:11" ht="12.75">
      <c r="A260" s="474"/>
      <c r="B260" s="474"/>
      <c r="C260" s="641"/>
      <c r="D260" s="644"/>
      <c r="E260" s="489"/>
      <c r="F260" s="417"/>
      <c r="G260" s="417"/>
      <c r="H260" s="142">
        <v>42796</v>
      </c>
      <c r="I260" s="271">
        <v>6783</v>
      </c>
      <c r="J260" s="414"/>
      <c r="K260" s="480"/>
    </row>
    <row r="261" spans="1:11" ht="12.75">
      <c r="A261" s="474"/>
      <c r="B261" s="474"/>
      <c r="C261" s="641"/>
      <c r="D261" s="644"/>
      <c r="E261" s="489"/>
      <c r="F261" s="417"/>
      <c r="G261" s="417"/>
      <c r="H261" s="142">
        <v>42827</v>
      </c>
      <c r="I261" s="271">
        <v>6783</v>
      </c>
      <c r="J261" s="414"/>
      <c r="K261" s="480"/>
    </row>
    <row r="262" spans="1:11" ht="12.75">
      <c r="A262" s="474"/>
      <c r="B262" s="474"/>
      <c r="C262" s="641"/>
      <c r="D262" s="644"/>
      <c r="E262" s="489"/>
      <c r="F262" s="417"/>
      <c r="G262" s="417"/>
      <c r="H262" s="142">
        <v>42857</v>
      </c>
      <c r="I262" s="271">
        <v>6783</v>
      </c>
      <c r="J262" s="414"/>
      <c r="K262" s="480"/>
    </row>
    <row r="263" spans="1:11" ht="12.75">
      <c r="A263" s="475"/>
      <c r="B263" s="475"/>
      <c r="C263" s="642"/>
      <c r="D263" s="645"/>
      <c r="E263" s="490"/>
      <c r="F263" s="418"/>
      <c r="G263" s="418"/>
      <c r="H263" s="142">
        <v>42888</v>
      </c>
      <c r="I263" s="271">
        <v>6783</v>
      </c>
      <c r="J263" s="415"/>
      <c r="K263" s="481"/>
    </row>
    <row r="264" spans="1:11" ht="12.75">
      <c r="A264" s="559">
        <v>29</v>
      </c>
      <c r="B264" s="559" t="s">
        <v>110</v>
      </c>
      <c r="C264" s="646">
        <v>2911907</v>
      </c>
      <c r="D264" s="647" t="s">
        <v>229</v>
      </c>
      <c r="E264" s="617">
        <v>661</v>
      </c>
      <c r="F264" s="616">
        <f>E264*8.5</f>
        <v>5618.5</v>
      </c>
      <c r="G264" s="616">
        <v>16855.5</v>
      </c>
      <c r="H264" s="274">
        <v>42737</v>
      </c>
      <c r="I264" s="272">
        <v>2809.25</v>
      </c>
      <c r="J264" s="31">
        <v>42767</v>
      </c>
      <c r="K264" s="149">
        <v>2809.25</v>
      </c>
    </row>
    <row r="265" spans="1:11" ht="12.75">
      <c r="A265" s="460"/>
      <c r="B265" s="460"/>
      <c r="C265" s="630"/>
      <c r="D265" s="632"/>
      <c r="E265" s="618"/>
      <c r="F265" s="615"/>
      <c r="G265" s="615"/>
      <c r="H265" s="274">
        <v>42768</v>
      </c>
      <c r="I265" s="272">
        <v>2809.25</v>
      </c>
      <c r="J265" s="156">
        <v>42768</v>
      </c>
      <c r="K265" s="284">
        <v>2809.25</v>
      </c>
    </row>
    <row r="266" spans="1:11" ht="12.75">
      <c r="A266" s="460"/>
      <c r="B266" s="460"/>
      <c r="C266" s="630"/>
      <c r="D266" s="632"/>
      <c r="E266" s="618"/>
      <c r="F266" s="615"/>
      <c r="G266" s="615"/>
      <c r="H266" s="274">
        <v>42796</v>
      </c>
      <c r="I266" s="272">
        <v>2809.25</v>
      </c>
      <c r="J266" s="156">
        <v>42796</v>
      </c>
      <c r="K266" s="284">
        <v>2809.25</v>
      </c>
    </row>
    <row r="267" spans="1:11" ht="12.75">
      <c r="A267" s="460"/>
      <c r="B267" s="460"/>
      <c r="C267" s="630"/>
      <c r="D267" s="632"/>
      <c r="E267" s="618"/>
      <c r="F267" s="615"/>
      <c r="G267" s="615"/>
      <c r="H267" s="274">
        <v>42827</v>
      </c>
      <c r="I267" s="272">
        <v>2809.25</v>
      </c>
      <c r="J267" s="156">
        <v>42825</v>
      </c>
      <c r="K267" s="284">
        <v>2809.25</v>
      </c>
    </row>
    <row r="268" spans="1:11" ht="12.75">
      <c r="A268" s="460"/>
      <c r="B268" s="460"/>
      <c r="C268" s="630"/>
      <c r="D268" s="632"/>
      <c r="E268" s="618"/>
      <c r="F268" s="615"/>
      <c r="G268" s="615"/>
      <c r="H268" s="274">
        <v>42857</v>
      </c>
      <c r="I268" s="272">
        <v>2809.25</v>
      </c>
      <c r="J268" s="156">
        <v>42857</v>
      </c>
      <c r="K268" s="284">
        <v>2809.25</v>
      </c>
    </row>
    <row r="269" spans="1:11" ht="12.75">
      <c r="A269" s="462"/>
      <c r="B269" s="462"/>
      <c r="C269" s="631"/>
      <c r="D269" s="633"/>
      <c r="E269" s="619"/>
      <c r="F269" s="458"/>
      <c r="G269" s="458"/>
      <c r="H269" s="274">
        <v>42888</v>
      </c>
      <c r="I269" s="272">
        <v>2809.25</v>
      </c>
      <c r="J269" s="156">
        <v>42888</v>
      </c>
      <c r="K269" s="284">
        <v>2809.25</v>
      </c>
    </row>
    <row r="270" spans="1:11" ht="12.75">
      <c r="A270" s="473">
        <v>29</v>
      </c>
      <c r="B270" s="473" t="s">
        <v>110</v>
      </c>
      <c r="C270" s="640">
        <v>2912004</v>
      </c>
      <c r="D270" s="643" t="s">
        <v>230</v>
      </c>
      <c r="E270" s="488">
        <v>1132</v>
      </c>
      <c r="F270" s="416">
        <f>E270*8.5</f>
        <v>9622</v>
      </c>
      <c r="G270" s="416">
        <v>28866</v>
      </c>
      <c r="H270" s="142">
        <v>42737</v>
      </c>
      <c r="I270" s="271">
        <v>4811</v>
      </c>
      <c r="J270" s="124">
        <v>42822</v>
      </c>
      <c r="K270" s="103">
        <v>4811</v>
      </c>
    </row>
    <row r="271" spans="1:11" ht="12.75">
      <c r="A271" s="474"/>
      <c r="B271" s="474"/>
      <c r="C271" s="641"/>
      <c r="D271" s="644"/>
      <c r="E271" s="489"/>
      <c r="F271" s="417"/>
      <c r="G271" s="417"/>
      <c r="H271" s="142">
        <v>42768</v>
      </c>
      <c r="I271" s="271">
        <v>4811</v>
      </c>
      <c r="J271" s="124">
        <v>42843</v>
      </c>
      <c r="K271" s="103">
        <v>4811</v>
      </c>
    </row>
    <row r="272" spans="1:11" ht="12.75">
      <c r="A272" s="474"/>
      <c r="B272" s="474"/>
      <c r="C272" s="641"/>
      <c r="D272" s="644"/>
      <c r="E272" s="489"/>
      <c r="F272" s="417"/>
      <c r="G272" s="417"/>
      <c r="H272" s="142">
        <v>42796</v>
      </c>
      <c r="I272" s="271">
        <v>4811</v>
      </c>
      <c r="J272" s="124">
        <v>42866</v>
      </c>
      <c r="K272" s="103">
        <v>4811</v>
      </c>
    </row>
    <row r="273" spans="1:11" ht="12.75">
      <c r="A273" s="474"/>
      <c r="B273" s="474"/>
      <c r="C273" s="641"/>
      <c r="D273" s="644"/>
      <c r="E273" s="489"/>
      <c r="F273" s="417"/>
      <c r="G273" s="417"/>
      <c r="H273" s="142">
        <v>42827</v>
      </c>
      <c r="I273" s="271">
        <v>4811</v>
      </c>
      <c r="J273" s="124">
        <v>42905</v>
      </c>
      <c r="K273" s="103">
        <v>4811</v>
      </c>
    </row>
    <row r="274" spans="1:11" ht="12.75">
      <c r="A274" s="474"/>
      <c r="B274" s="474"/>
      <c r="C274" s="641"/>
      <c r="D274" s="644"/>
      <c r="E274" s="489"/>
      <c r="F274" s="417"/>
      <c r="G274" s="417"/>
      <c r="H274" s="142">
        <v>42857</v>
      </c>
      <c r="I274" s="271">
        <v>4811</v>
      </c>
      <c r="J274" s="124">
        <v>42963</v>
      </c>
      <c r="K274" s="103">
        <v>4811</v>
      </c>
    </row>
    <row r="275" spans="1:11" ht="12.75">
      <c r="A275" s="475"/>
      <c r="B275" s="475"/>
      <c r="C275" s="642"/>
      <c r="D275" s="645"/>
      <c r="E275" s="490"/>
      <c r="F275" s="418"/>
      <c r="G275" s="418"/>
      <c r="H275" s="142">
        <v>42888</v>
      </c>
      <c r="I275" s="271">
        <v>4811</v>
      </c>
      <c r="J275" s="124">
        <v>42963</v>
      </c>
      <c r="K275" s="103">
        <v>4811</v>
      </c>
    </row>
    <row r="276" spans="1:11" ht="12.75">
      <c r="A276" s="559">
        <v>29</v>
      </c>
      <c r="B276" s="559" t="s">
        <v>110</v>
      </c>
      <c r="C276" s="646">
        <v>2912400</v>
      </c>
      <c r="D276" s="647" t="s">
        <v>231</v>
      </c>
      <c r="E276" s="617">
        <v>1077</v>
      </c>
      <c r="F276" s="616">
        <f>E276*8.5</f>
        <v>9154.5</v>
      </c>
      <c r="G276" s="616">
        <v>27463.5</v>
      </c>
      <c r="H276" s="274">
        <v>42737</v>
      </c>
      <c r="I276" s="272">
        <v>4577.25</v>
      </c>
      <c r="J276" s="31">
        <v>42853</v>
      </c>
      <c r="K276" s="149">
        <v>4577.25</v>
      </c>
    </row>
    <row r="277" spans="1:11" ht="12.75">
      <c r="A277" s="460"/>
      <c r="B277" s="460"/>
      <c r="C277" s="630"/>
      <c r="D277" s="632"/>
      <c r="E277" s="618"/>
      <c r="F277" s="615"/>
      <c r="G277" s="615"/>
      <c r="H277" s="274">
        <v>42768</v>
      </c>
      <c r="I277" s="272">
        <v>4577.25</v>
      </c>
      <c r="J277" s="156">
        <v>42844</v>
      </c>
      <c r="K277" s="284">
        <v>4577.25</v>
      </c>
    </row>
    <row r="278" spans="1:11" ht="12.75">
      <c r="A278" s="460"/>
      <c r="B278" s="460"/>
      <c r="C278" s="630"/>
      <c r="D278" s="632"/>
      <c r="E278" s="618"/>
      <c r="F278" s="615"/>
      <c r="G278" s="615"/>
      <c r="H278" s="274">
        <v>42796</v>
      </c>
      <c r="I278" s="272">
        <v>4577.25</v>
      </c>
      <c r="J278" s="125">
        <v>42844</v>
      </c>
      <c r="K278" s="169">
        <v>4577.25</v>
      </c>
    </row>
    <row r="279" spans="1:11" ht="12.75">
      <c r="A279" s="460"/>
      <c r="B279" s="460"/>
      <c r="C279" s="630"/>
      <c r="D279" s="632"/>
      <c r="E279" s="618"/>
      <c r="F279" s="615"/>
      <c r="G279" s="615"/>
      <c r="H279" s="274">
        <v>42827</v>
      </c>
      <c r="I279" s="272">
        <v>4577.25</v>
      </c>
      <c r="J279" s="31">
        <v>42844</v>
      </c>
      <c r="K279" s="149">
        <v>4577.25</v>
      </c>
    </row>
    <row r="280" spans="1:11" ht="12.75">
      <c r="A280" s="460"/>
      <c r="B280" s="460"/>
      <c r="C280" s="630"/>
      <c r="D280" s="632"/>
      <c r="E280" s="618"/>
      <c r="F280" s="615"/>
      <c r="G280" s="615"/>
      <c r="H280" s="274">
        <v>42857</v>
      </c>
      <c r="I280" s="272">
        <v>4577.25</v>
      </c>
      <c r="J280" s="156">
        <v>42857</v>
      </c>
      <c r="K280" s="284">
        <v>4577.25</v>
      </c>
    </row>
    <row r="281" spans="1:11" ht="12.75">
      <c r="A281" s="462"/>
      <c r="B281" s="462"/>
      <c r="C281" s="631"/>
      <c r="D281" s="633"/>
      <c r="E281" s="619"/>
      <c r="F281" s="458"/>
      <c r="G281" s="458"/>
      <c r="H281" s="274">
        <v>42888</v>
      </c>
      <c r="I281" s="272">
        <v>4577.25</v>
      </c>
      <c r="J281" s="125">
        <v>42887</v>
      </c>
      <c r="K281" s="284">
        <v>4577.25</v>
      </c>
    </row>
    <row r="282" spans="1:11" ht="12.75">
      <c r="A282" s="473">
        <v>29</v>
      </c>
      <c r="B282" s="473" t="s">
        <v>110</v>
      </c>
      <c r="C282" s="640">
        <v>2912509</v>
      </c>
      <c r="D282" s="643" t="s">
        <v>232</v>
      </c>
      <c r="E282" s="488">
        <v>1202</v>
      </c>
      <c r="F282" s="416">
        <f>E282*8.5</f>
        <v>10217</v>
      </c>
      <c r="G282" s="416">
        <v>30651</v>
      </c>
      <c r="H282" s="142">
        <v>42737</v>
      </c>
      <c r="I282" s="271">
        <v>5108.5</v>
      </c>
      <c r="J282" s="48">
        <v>42787</v>
      </c>
      <c r="K282" s="104">
        <v>5108.5</v>
      </c>
    </row>
    <row r="283" spans="1:11" ht="12.75">
      <c r="A283" s="474"/>
      <c r="B283" s="474"/>
      <c r="C283" s="641"/>
      <c r="D283" s="644"/>
      <c r="E283" s="489"/>
      <c r="F283" s="417"/>
      <c r="G283" s="417"/>
      <c r="H283" s="142">
        <v>42768</v>
      </c>
      <c r="I283" s="271">
        <v>5108.5</v>
      </c>
      <c r="J283" s="161">
        <v>42809</v>
      </c>
      <c r="K283" s="162">
        <v>5108.5</v>
      </c>
    </row>
    <row r="284" spans="1:11" ht="12.75">
      <c r="A284" s="474"/>
      <c r="B284" s="474"/>
      <c r="C284" s="641"/>
      <c r="D284" s="644"/>
      <c r="E284" s="489"/>
      <c r="F284" s="417"/>
      <c r="G284" s="417"/>
      <c r="H284" s="142">
        <v>42796</v>
      </c>
      <c r="I284" s="271">
        <v>5108.5</v>
      </c>
      <c r="J284" s="161">
        <v>42818</v>
      </c>
      <c r="K284" s="162">
        <v>5108.5</v>
      </c>
    </row>
    <row r="285" spans="1:11" ht="12.75">
      <c r="A285" s="474"/>
      <c r="B285" s="474"/>
      <c r="C285" s="641"/>
      <c r="D285" s="644"/>
      <c r="E285" s="489"/>
      <c r="F285" s="417"/>
      <c r="G285" s="417"/>
      <c r="H285" s="142">
        <v>42827</v>
      </c>
      <c r="I285" s="271">
        <v>5108.5</v>
      </c>
      <c r="J285" s="161">
        <v>42865</v>
      </c>
      <c r="K285" s="162">
        <v>5108.5</v>
      </c>
    </row>
    <row r="286" spans="1:11" ht="12.75">
      <c r="A286" s="474"/>
      <c r="B286" s="474"/>
      <c r="C286" s="641"/>
      <c r="D286" s="644"/>
      <c r="E286" s="489"/>
      <c r="F286" s="417"/>
      <c r="G286" s="417"/>
      <c r="H286" s="142">
        <v>42857</v>
      </c>
      <c r="I286" s="271">
        <v>5108.5</v>
      </c>
      <c r="J286" s="161">
        <v>42906</v>
      </c>
      <c r="K286" s="162">
        <v>5108.5</v>
      </c>
    </row>
    <row r="287" spans="1:11" ht="12.75">
      <c r="A287" s="475"/>
      <c r="B287" s="475"/>
      <c r="C287" s="642"/>
      <c r="D287" s="645"/>
      <c r="E287" s="490"/>
      <c r="F287" s="418"/>
      <c r="G287" s="418"/>
      <c r="H287" s="142">
        <v>42888</v>
      </c>
      <c r="I287" s="271">
        <v>5108.5</v>
      </c>
      <c r="J287" s="161">
        <v>42936</v>
      </c>
      <c r="K287" s="162">
        <v>5108.5</v>
      </c>
    </row>
    <row r="288" spans="1:11" ht="12.75">
      <c r="A288" s="559">
        <v>29</v>
      </c>
      <c r="B288" s="559" t="s">
        <v>110</v>
      </c>
      <c r="C288" s="651">
        <v>2912608</v>
      </c>
      <c r="D288" s="654" t="s">
        <v>233</v>
      </c>
      <c r="E288" s="617">
        <v>276</v>
      </c>
      <c r="F288" s="616">
        <f>E288*8.5</f>
        <v>2346</v>
      </c>
      <c r="G288" s="616">
        <v>7038</v>
      </c>
      <c r="H288" s="274">
        <v>42737</v>
      </c>
      <c r="I288" s="272">
        <v>1173</v>
      </c>
      <c r="J288" s="31">
        <v>42935</v>
      </c>
      <c r="K288" s="149">
        <v>1173</v>
      </c>
    </row>
    <row r="289" spans="1:11" ht="12.75">
      <c r="A289" s="460"/>
      <c r="B289" s="460"/>
      <c r="C289" s="652"/>
      <c r="D289" s="655"/>
      <c r="E289" s="618"/>
      <c r="F289" s="615"/>
      <c r="G289" s="615"/>
      <c r="H289" s="274">
        <v>42768</v>
      </c>
      <c r="I289" s="272">
        <v>1173</v>
      </c>
      <c r="J289" s="156">
        <v>42935</v>
      </c>
      <c r="K289" s="284">
        <v>1173</v>
      </c>
    </row>
    <row r="290" spans="1:11" ht="12.75">
      <c r="A290" s="460"/>
      <c r="B290" s="460"/>
      <c r="C290" s="652"/>
      <c r="D290" s="655"/>
      <c r="E290" s="618"/>
      <c r="F290" s="615"/>
      <c r="G290" s="615"/>
      <c r="H290" s="274">
        <v>42796</v>
      </c>
      <c r="I290" s="272">
        <v>1173</v>
      </c>
      <c r="J290" s="31">
        <v>42935</v>
      </c>
      <c r="K290" s="149">
        <v>1173</v>
      </c>
    </row>
    <row r="291" spans="1:11" ht="12.75">
      <c r="A291" s="460"/>
      <c r="B291" s="460"/>
      <c r="C291" s="652"/>
      <c r="D291" s="655"/>
      <c r="E291" s="618"/>
      <c r="F291" s="615"/>
      <c r="G291" s="615"/>
      <c r="H291" s="274">
        <v>42827</v>
      </c>
      <c r="I291" s="272">
        <v>1173</v>
      </c>
      <c r="J291" s="156">
        <v>42935</v>
      </c>
      <c r="K291" s="284">
        <v>1173</v>
      </c>
    </row>
    <row r="292" spans="1:11" ht="12.75">
      <c r="A292" s="460"/>
      <c r="B292" s="460"/>
      <c r="C292" s="652"/>
      <c r="D292" s="655"/>
      <c r="E292" s="618"/>
      <c r="F292" s="615"/>
      <c r="G292" s="615"/>
      <c r="H292" s="274">
        <v>42857</v>
      </c>
      <c r="I292" s="272">
        <v>1173</v>
      </c>
      <c r="J292" s="156">
        <v>42975</v>
      </c>
      <c r="K292" s="284">
        <v>1173</v>
      </c>
    </row>
    <row r="293" spans="1:11" ht="12.75">
      <c r="A293" s="462"/>
      <c r="B293" s="462"/>
      <c r="C293" s="653"/>
      <c r="D293" s="656"/>
      <c r="E293" s="619"/>
      <c r="F293" s="458"/>
      <c r="G293" s="458"/>
      <c r="H293" s="274">
        <v>42888</v>
      </c>
      <c r="I293" s="272">
        <v>1173</v>
      </c>
      <c r="J293" s="156">
        <v>42957</v>
      </c>
      <c r="K293" s="284">
        <v>1173</v>
      </c>
    </row>
    <row r="294" spans="1:11" ht="12.75">
      <c r="A294" s="473">
        <v>29</v>
      </c>
      <c r="B294" s="473" t="s">
        <v>110</v>
      </c>
      <c r="C294" s="640">
        <v>2913002</v>
      </c>
      <c r="D294" s="643" t="s">
        <v>234</v>
      </c>
      <c r="E294" s="488">
        <v>1072</v>
      </c>
      <c r="F294" s="416">
        <f>E294*8.5</f>
        <v>9112</v>
      </c>
      <c r="G294" s="416">
        <v>27336</v>
      </c>
      <c r="H294" s="142">
        <v>42737</v>
      </c>
      <c r="I294" s="271">
        <v>4556</v>
      </c>
      <c r="J294" s="185">
        <v>42880</v>
      </c>
      <c r="K294" s="138">
        <v>4556</v>
      </c>
    </row>
    <row r="295" spans="1:11" ht="12.75">
      <c r="A295" s="474"/>
      <c r="B295" s="474"/>
      <c r="C295" s="641"/>
      <c r="D295" s="644"/>
      <c r="E295" s="489"/>
      <c r="F295" s="417"/>
      <c r="G295" s="417"/>
      <c r="H295" s="142">
        <v>42768</v>
      </c>
      <c r="I295" s="271">
        <v>4556</v>
      </c>
      <c r="J295" s="185">
        <v>42880</v>
      </c>
      <c r="K295" s="138">
        <v>4556</v>
      </c>
    </row>
    <row r="296" spans="1:11" ht="12.75">
      <c r="A296" s="474"/>
      <c r="B296" s="474"/>
      <c r="C296" s="641"/>
      <c r="D296" s="644"/>
      <c r="E296" s="489"/>
      <c r="F296" s="417"/>
      <c r="G296" s="417"/>
      <c r="H296" s="142">
        <v>42796</v>
      </c>
      <c r="I296" s="271">
        <v>4556</v>
      </c>
      <c r="J296" s="185">
        <v>42898</v>
      </c>
      <c r="K296" s="138">
        <v>4556</v>
      </c>
    </row>
    <row r="297" spans="1:11" ht="12.75">
      <c r="A297" s="474"/>
      <c r="B297" s="474"/>
      <c r="C297" s="641"/>
      <c r="D297" s="644"/>
      <c r="E297" s="489"/>
      <c r="F297" s="417"/>
      <c r="G297" s="417"/>
      <c r="H297" s="142">
        <v>42827</v>
      </c>
      <c r="I297" s="271">
        <v>4556</v>
      </c>
      <c r="J297" s="185">
        <v>42898</v>
      </c>
      <c r="K297" s="138">
        <v>4556</v>
      </c>
    </row>
    <row r="298" spans="1:11" ht="12.75">
      <c r="A298" s="474"/>
      <c r="B298" s="474"/>
      <c r="C298" s="641"/>
      <c r="D298" s="644"/>
      <c r="E298" s="489"/>
      <c r="F298" s="417"/>
      <c r="G298" s="417"/>
      <c r="H298" s="142">
        <v>42857</v>
      </c>
      <c r="I298" s="271">
        <v>4556</v>
      </c>
      <c r="J298" s="185">
        <v>42898</v>
      </c>
      <c r="K298" s="138">
        <v>4556</v>
      </c>
    </row>
    <row r="299" spans="1:11" ht="12.75">
      <c r="A299" s="475"/>
      <c r="B299" s="475"/>
      <c r="C299" s="642"/>
      <c r="D299" s="645"/>
      <c r="E299" s="490"/>
      <c r="F299" s="418"/>
      <c r="G299" s="418"/>
      <c r="H299" s="142">
        <v>42888</v>
      </c>
      <c r="I299" s="271">
        <v>4556</v>
      </c>
      <c r="J299" s="185">
        <v>42898</v>
      </c>
      <c r="K299" s="138">
        <v>4556</v>
      </c>
    </row>
    <row r="300" spans="1:11" ht="12.75">
      <c r="A300" s="559">
        <v>29</v>
      </c>
      <c r="B300" s="559" t="s">
        <v>110</v>
      </c>
      <c r="C300" s="651">
        <v>2913101</v>
      </c>
      <c r="D300" s="654" t="s">
        <v>235</v>
      </c>
      <c r="E300" s="617">
        <v>2384</v>
      </c>
      <c r="F300" s="616">
        <f>E300*8.5</f>
        <v>20264</v>
      </c>
      <c r="G300" s="616">
        <v>60792</v>
      </c>
      <c r="H300" s="274">
        <v>42737</v>
      </c>
      <c r="I300" s="272">
        <v>10132</v>
      </c>
      <c r="J300" s="125">
        <v>42751</v>
      </c>
      <c r="K300" s="169">
        <v>10132</v>
      </c>
    </row>
    <row r="301" spans="1:11" ht="12.75">
      <c r="A301" s="460"/>
      <c r="B301" s="460"/>
      <c r="C301" s="652"/>
      <c r="D301" s="655"/>
      <c r="E301" s="618"/>
      <c r="F301" s="615"/>
      <c r="G301" s="615"/>
      <c r="H301" s="274">
        <v>42768</v>
      </c>
      <c r="I301" s="272">
        <v>10132</v>
      </c>
      <c r="J301" s="125">
        <v>42768</v>
      </c>
      <c r="K301" s="169">
        <v>10132</v>
      </c>
    </row>
    <row r="302" spans="1:11" ht="12.75">
      <c r="A302" s="460"/>
      <c r="B302" s="460"/>
      <c r="C302" s="652"/>
      <c r="D302" s="655"/>
      <c r="E302" s="618"/>
      <c r="F302" s="615"/>
      <c r="G302" s="615"/>
      <c r="H302" s="274">
        <v>42796</v>
      </c>
      <c r="I302" s="272">
        <v>10132</v>
      </c>
      <c r="J302" s="125">
        <v>42796</v>
      </c>
      <c r="K302" s="169">
        <v>10132</v>
      </c>
    </row>
    <row r="303" spans="1:11" ht="12.75">
      <c r="A303" s="460"/>
      <c r="B303" s="460"/>
      <c r="C303" s="652"/>
      <c r="D303" s="655"/>
      <c r="E303" s="618"/>
      <c r="F303" s="615"/>
      <c r="G303" s="615"/>
      <c r="H303" s="274">
        <v>42827</v>
      </c>
      <c r="I303" s="272">
        <v>10132</v>
      </c>
      <c r="J303" s="125">
        <v>42828</v>
      </c>
      <c r="K303" s="169">
        <v>10132</v>
      </c>
    </row>
    <row r="304" spans="1:11" ht="12.75">
      <c r="A304" s="460"/>
      <c r="B304" s="460"/>
      <c r="C304" s="652"/>
      <c r="D304" s="655"/>
      <c r="E304" s="618"/>
      <c r="F304" s="615"/>
      <c r="G304" s="615"/>
      <c r="H304" s="274">
        <v>42857</v>
      </c>
      <c r="I304" s="272">
        <v>10132</v>
      </c>
      <c r="J304" s="125">
        <v>42860</v>
      </c>
      <c r="K304" s="169">
        <v>10132</v>
      </c>
    </row>
    <row r="305" spans="1:11" ht="12.75">
      <c r="A305" s="462"/>
      <c r="B305" s="462"/>
      <c r="C305" s="653"/>
      <c r="D305" s="656"/>
      <c r="E305" s="619"/>
      <c r="F305" s="458"/>
      <c r="G305" s="458"/>
      <c r="H305" s="274">
        <v>42888</v>
      </c>
      <c r="I305" s="272">
        <v>10132</v>
      </c>
      <c r="J305" s="125">
        <v>42888</v>
      </c>
      <c r="K305" s="169">
        <v>10132</v>
      </c>
    </row>
    <row r="306" spans="1:11" ht="12.75">
      <c r="A306" s="473">
        <v>29</v>
      </c>
      <c r="B306" s="473" t="s">
        <v>110</v>
      </c>
      <c r="C306" s="640">
        <v>2913200</v>
      </c>
      <c r="D306" s="643" t="s">
        <v>236</v>
      </c>
      <c r="E306" s="488">
        <v>987</v>
      </c>
      <c r="F306" s="416">
        <f>E306*8.5</f>
        <v>8389.5</v>
      </c>
      <c r="G306" s="416">
        <v>25168.5</v>
      </c>
      <c r="H306" s="142">
        <v>42737</v>
      </c>
      <c r="I306" s="271">
        <v>4194.75</v>
      </c>
      <c r="J306" s="124">
        <v>42978</v>
      </c>
      <c r="K306" s="103">
        <v>4194.75</v>
      </c>
    </row>
    <row r="307" spans="1:11" ht="12.75">
      <c r="A307" s="474"/>
      <c r="B307" s="474"/>
      <c r="C307" s="641"/>
      <c r="D307" s="644"/>
      <c r="E307" s="489"/>
      <c r="F307" s="417"/>
      <c r="G307" s="417"/>
      <c r="H307" s="142">
        <v>42768</v>
      </c>
      <c r="I307" s="271">
        <v>4194.75</v>
      </c>
      <c r="J307" s="124">
        <v>42978</v>
      </c>
      <c r="K307" s="103">
        <v>4194.75</v>
      </c>
    </row>
    <row r="308" spans="1:11" ht="12.75">
      <c r="A308" s="474"/>
      <c r="B308" s="474"/>
      <c r="C308" s="641"/>
      <c r="D308" s="644"/>
      <c r="E308" s="489"/>
      <c r="F308" s="417"/>
      <c r="G308" s="417"/>
      <c r="H308" s="142">
        <v>42796</v>
      </c>
      <c r="I308" s="271">
        <v>4194.75</v>
      </c>
      <c r="J308" s="124">
        <v>42978</v>
      </c>
      <c r="K308" s="103">
        <v>4194.75</v>
      </c>
    </row>
    <row r="309" spans="1:11" ht="12.75">
      <c r="A309" s="474"/>
      <c r="B309" s="474"/>
      <c r="C309" s="641"/>
      <c r="D309" s="644"/>
      <c r="E309" s="489"/>
      <c r="F309" s="417"/>
      <c r="G309" s="417"/>
      <c r="H309" s="142">
        <v>42827</v>
      </c>
      <c r="I309" s="271">
        <v>4194.75</v>
      </c>
      <c r="J309" s="124">
        <v>42978</v>
      </c>
      <c r="K309" s="103">
        <v>4194.75</v>
      </c>
    </row>
    <row r="310" spans="1:11" ht="12.75">
      <c r="A310" s="474"/>
      <c r="B310" s="474"/>
      <c r="C310" s="641"/>
      <c r="D310" s="644"/>
      <c r="E310" s="489"/>
      <c r="F310" s="417"/>
      <c r="G310" s="417"/>
      <c r="H310" s="142">
        <v>42857</v>
      </c>
      <c r="I310" s="271">
        <v>4194.75</v>
      </c>
      <c r="J310" s="124">
        <v>42978</v>
      </c>
      <c r="K310" s="103">
        <v>4194.75</v>
      </c>
    </row>
    <row r="311" spans="1:11" ht="12.75">
      <c r="A311" s="475"/>
      <c r="B311" s="475"/>
      <c r="C311" s="642"/>
      <c r="D311" s="645"/>
      <c r="E311" s="490"/>
      <c r="F311" s="418"/>
      <c r="G311" s="418"/>
      <c r="H311" s="142">
        <v>42888</v>
      </c>
      <c r="I311" s="271">
        <v>4194.75</v>
      </c>
      <c r="J311" s="124">
        <v>42978</v>
      </c>
      <c r="K311" s="103">
        <v>4194.75</v>
      </c>
    </row>
    <row r="312" spans="1:11" ht="12.75">
      <c r="A312" s="559">
        <v>29</v>
      </c>
      <c r="B312" s="559" t="s">
        <v>110</v>
      </c>
      <c r="C312" s="646">
        <v>2913408</v>
      </c>
      <c r="D312" s="647" t="s">
        <v>237</v>
      </c>
      <c r="E312" s="617">
        <v>1156</v>
      </c>
      <c r="F312" s="616">
        <f>E312*8.5</f>
        <v>9826</v>
      </c>
      <c r="G312" s="616">
        <v>29478</v>
      </c>
      <c r="H312" s="274">
        <v>42737</v>
      </c>
      <c r="I312" s="272">
        <v>4913</v>
      </c>
      <c r="J312" s="125"/>
      <c r="K312" s="169"/>
    </row>
    <row r="313" spans="1:11" ht="12.75">
      <c r="A313" s="460"/>
      <c r="B313" s="460"/>
      <c r="C313" s="630"/>
      <c r="D313" s="632"/>
      <c r="E313" s="618"/>
      <c r="F313" s="615"/>
      <c r="G313" s="615"/>
      <c r="H313" s="274">
        <v>42768</v>
      </c>
      <c r="I313" s="272">
        <v>4913</v>
      </c>
      <c r="J313" s="125"/>
      <c r="K313" s="169"/>
    </row>
    <row r="314" spans="1:11" ht="12.75">
      <c r="A314" s="460"/>
      <c r="B314" s="460"/>
      <c r="C314" s="630"/>
      <c r="D314" s="632"/>
      <c r="E314" s="618"/>
      <c r="F314" s="615"/>
      <c r="G314" s="615"/>
      <c r="H314" s="274">
        <v>42796</v>
      </c>
      <c r="I314" s="272">
        <v>4913</v>
      </c>
      <c r="J314" s="125"/>
      <c r="K314" s="169"/>
    </row>
    <row r="315" spans="1:11" ht="12.75">
      <c r="A315" s="460"/>
      <c r="B315" s="460"/>
      <c r="C315" s="630"/>
      <c r="D315" s="632"/>
      <c r="E315" s="618"/>
      <c r="F315" s="615"/>
      <c r="G315" s="615"/>
      <c r="H315" s="274">
        <v>42827</v>
      </c>
      <c r="I315" s="272">
        <v>4913</v>
      </c>
      <c r="J315" s="125"/>
      <c r="K315" s="169"/>
    </row>
    <row r="316" spans="1:11" ht="12.75">
      <c r="A316" s="460"/>
      <c r="B316" s="460"/>
      <c r="C316" s="630"/>
      <c r="D316" s="632"/>
      <c r="E316" s="618"/>
      <c r="F316" s="615"/>
      <c r="G316" s="615"/>
      <c r="H316" s="274">
        <v>42857</v>
      </c>
      <c r="I316" s="272">
        <v>4913</v>
      </c>
      <c r="J316" s="125"/>
      <c r="K316" s="169"/>
    </row>
    <row r="317" spans="1:11" ht="12.75">
      <c r="A317" s="462"/>
      <c r="B317" s="462"/>
      <c r="C317" s="631"/>
      <c r="D317" s="633"/>
      <c r="E317" s="619"/>
      <c r="F317" s="458"/>
      <c r="G317" s="458"/>
      <c r="H317" s="274">
        <v>42888</v>
      </c>
      <c r="I317" s="272">
        <v>4913</v>
      </c>
      <c r="J317" s="125"/>
      <c r="K317" s="169"/>
    </row>
    <row r="318" spans="1:11" ht="12.75">
      <c r="A318" s="473">
        <v>29</v>
      </c>
      <c r="B318" s="473" t="s">
        <v>110</v>
      </c>
      <c r="C318" s="640">
        <v>2914109</v>
      </c>
      <c r="D318" s="643" t="s">
        <v>238</v>
      </c>
      <c r="E318" s="488">
        <v>958</v>
      </c>
      <c r="F318" s="416">
        <f>E318*8.5</f>
        <v>8143</v>
      </c>
      <c r="G318" s="416">
        <v>24429</v>
      </c>
      <c r="H318" s="142">
        <v>42737</v>
      </c>
      <c r="I318" s="271">
        <v>4071.5</v>
      </c>
      <c r="J318" s="124"/>
      <c r="K318" s="103"/>
    </row>
    <row r="319" spans="1:11" ht="12.75">
      <c r="A319" s="474"/>
      <c r="B319" s="474"/>
      <c r="C319" s="641"/>
      <c r="D319" s="644"/>
      <c r="E319" s="489"/>
      <c r="F319" s="417"/>
      <c r="G319" s="417"/>
      <c r="H319" s="142">
        <v>42768</v>
      </c>
      <c r="I319" s="271">
        <v>4071.5</v>
      </c>
      <c r="J319" s="124"/>
      <c r="K319" s="103"/>
    </row>
    <row r="320" spans="1:11" ht="12.75">
      <c r="A320" s="474"/>
      <c r="B320" s="474"/>
      <c r="C320" s="641"/>
      <c r="D320" s="644"/>
      <c r="E320" s="489"/>
      <c r="F320" s="417"/>
      <c r="G320" s="417"/>
      <c r="H320" s="142">
        <v>42796</v>
      </c>
      <c r="I320" s="271">
        <v>4071.5</v>
      </c>
      <c r="J320" s="124"/>
      <c r="K320" s="103"/>
    </row>
    <row r="321" spans="1:11" ht="12.75">
      <c r="A321" s="474"/>
      <c r="B321" s="474"/>
      <c r="C321" s="641"/>
      <c r="D321" s="644"/>
      <c r="E321" s="489"/>
      <c r="F321" s="417"/>
      <c r="G321" s="417"/>
      <c r="H321" s="142">
        <v>42827</v>
      </c>
      <c r="I321" s="271">
        <v>4071.5</v>
      </c>
      <c r="J321" s="124"/>
      <c r="K321" s="103"/>
    </row>
    <row r="322" spans="1:11" ht="12.75">
      <c r="A322" s="474"/>
      <c r="B322" s="474"/>
      <c r="C322" s="641"/>
      <c r="D322" s="644"/>
      <c r="E322" s="489"/>
      <c r="F322" s="417"/>
      <c r="G322" s="417"/>
      <c r="H322" s="142">
        <v>42857</v>
      </c>
      <c r="I322" s="271">
        <v>4071.5</v>
      </c>
      <c r="J322" s="124"/>
      <c r="K322" s="103"/>
    </row>
    <row r="323" spans="1:11" ht="12.75">
      <c r="A323" s="475"/>
      <c r="B323" s="475"/>
      <c r="C323" s="642"/>
      <c r="D323" s="645"/>
      <c r="E323" s="490"/>
      <c r="F323" s="418"/>
      <c r="G323" s="418"/>
      <c r="H323" s="142">
        <v>42888</v>
      </c>
      <c r="I323" s="271">
        <v>4071.5</v>
      </c>
      <c r="J323" s="124"/>
      <c r="K323" s="103"/>
    </row>
    <row r="324" spans="1:11" ht="12.75">
      <c r="A324" s="559">
        <v>29</v>
      </c>
      <c r="B324" s="559" t="s">
        <v>110</v>
      </c>
      <c r="C324" s="651">
        <v>2914307</v>
      </c>
      <c r="D324" s="654" t="s">
        <v>239</v>
      </c>
      <c r="E324" s="617">
        <v>261</v>
      </c>
      <c r="F324" s="616">
        <f>E324*8.5</f>
        <v>2218.5</v>
      </c>
      <c r="G324" s="616">
        <v>6655.5</v>
      </c>
      <c r="H324" s="274">
        <v>42737</v>
      </c>
      <c r="I324" s="272">
        <v>1331.1</v>
      </c>
      <c r="J324" s="31"/>
      <c r="K324" s="149"/>
    </row>
    <row r="325" spans="1:11" ht="12.75">
      <c r="A325" s="460"/>
      <c r="B325" s="460"/>
      <c r="C325" s="652"/>
      <c r="D325" s="655"/>
      <c r="E325" s="618"/>
      <c r="F325" s="615"/>
      <c r="G325" s="615"/>
      <c r="H325" s="274">
        <v>42768</v>
      </c>
      <c r="I325" s="272">
        <v>1331.1</v>
      </c>
      <c r="J325" s="156"/>
      <c r="K325" s="149"/>
    </row>
    <row r="326" spans="1:11" ht="12.75">
      <c r="A326" s="460"/>
      <c r="B326" s="460"/>
      <c r="C326" s="652"/>
      <c r="D326" s="655"/>
      <c r="E326" s="618"/>
      <c r="F326" s="615"/>
      <c r="G326" s="615"/>
      <c r="H326" s="274">
        <v>42796</v>
      </c>
      <c r="I326" s="272">
        <v>1331.1</v>
      </c>
      <c r="J326" s="156">
        <v>42965</v>
      </c>
      <c r="K326" s="284">
        <v>1331.1</v>
      </c>
    </row>
    <row r="327" spans="1:11" ht="12.75">
      <c r="A327" s="460"/>
      <c r="B327" s="460"/>
      <c r="C327" s="652"/>
      <c r="D327" s="655"/>
      <c r="E327" s="618"/>
      <c r="F327" s="615"/>
      <c r="G327" s="615"/>
      <c r="H327" s="274">
        <v>42827</v>
      </c>
      <c r="I327" s="272">
        <v>1331.1</v>
      </c>
      <c r="J327" s="156">
        <v>42965</v>
      </c>
      <c r="K327" s="284">
        <v>1331.1</v>
      </c>
    </row>
    <row r="328" spans="1:11" ht="12.75">
      <c r="A328" s="462"/>
      <c r="B328" s="462"/>
      <c r="C328" s="653"/>
      <c r="D328" s="656"/>
      <c r="E328" s="619"/>
      <c r="F328" s="458"/>
      <c r="G328" s="458"/>
      <c r="H328" s="274">
        <v>42857</v>
      </c>
      <c r="I328" s="272">
        <v>1331.1</v>
      </c>
      <c r="J328" s="156"/>
      <c r="K328" s="149"/>
    </row>
    <row r="329" spans="1:11" ht="12.75">
      <c r="A329" s="473">
        <v>29</v>
      </c>
      <c r="B329" s="473" t="s">
        <v>110</v>
      </c>
      <c r="C329" s="640">
        <v>2914406</v>
      </c>
      <c r="D329" s="643" t="s">
        <v>240</v>
      </c>
      <c r="E329" s="488">
        <v>1516</v>
      </c>
      <c r="F329" s="416">
        <f>E329*8.5</f>
        <v>12886</v>
      </c>
      <c r="G329" s="416">
        <v>38658</v>
      </c>
      <c r="H329" s="142">
        <v>42737</v>
      </c>
      <c r="I329" s="271">
        <v>6443</v>
      </c>
      <c r="J329" s="124"/>
      <c r="K329" s="103"/>
    </row>
    <row r="330" spans="1:11" ht="12.75">
      <c r="A330" s="474"/>
      <c r="B330" s="474"/>
      <c r="C330" s="641"/>
      <c r="D330" s="644"/>
      <c r="E330" s="489"/>
      <c r="F330" s="417"/>
      <c r="G330" s="417"/>
      <c r="H330" s="142">
        <v>42768</v>
      </c>
      <c r="I330" s="271">
        <v>6443</v>
      </c>
      <c r="J330" s="124"/>
      <c r="K330" s="103"/>
    </row>
    <row r="331" spans="1:11" ht="12.75">
      <c r="A331" s="474"/>
      <c r="B331" s="474"/>
      <c r="C331" s="641"/>
      <c r="D331" s="644"/>
      <c r="E331" s="489"/>
      <c r="F331" s="417"/>
      <c r="G331" s="417"/>
      <c r="H331" s="142">
        <v>42796</v>
      </c>
      <c r="I331" s="271">
        <v>6443</v>
      </c>
      <c r="J331" s="124"/>
      <c r="K331" s="103"/>
    </row>
    <row r="332" spans="1:11" ht="12.75">
      <c r="A332" s="474"/>
      <c r="B332" s="474"/>
      <c r="C332" s="641"/>
      <c r="D332" s="644"/>
      <c r="E332" s="489"/>
      <c r="F332" s="417"/>
      <c r="G332" s="417"/>
      <c r="H332" s="142">
        <v>42827</v>
      </c>
      <c r="I332" s="271">
        <v>6443</v>
      </c>
      <c r="J332" s="124"/>
      <c r="K332" s="103"/>
    </row>
    <row r="333" spans="1:11" ht="12.75">
      <c r="A333" s="474"/>
      <c r="B333" s="474"/>
      <c r="C333" s="641"/>
      <c r="D333" s="644"/>
      <c r="E333" s="489"/>
      <c r="F333" s="417"/>
      <c r="G333" s="417"/>
      <c r="H333" s="142">
        <v>42857</v>
      </c>
      <c r="I333" s="271">
        <v>6443</v>
      </c>
      <c r="J333" s="124"/>
      <c r="K333" s="103"/>
    </row>
    <row r="334" spans="1:11" ht="12.75">
      <c r="A334" s="475"/>
      <c r="B334" s="475"/>
      <c r="C334" s="642"/>
      <c r="D334" s="645"/>
      <c r="E334" s="490"/>
      <c r="F334" s="418"/>
      <c r="G334" s="418"/>
      <c r="H334" s="142">
        <v>42888</v>
      </c>
      <c r="I334" s="271">
        <v>6443</v>
      </c>
      <c r="J334" s="124"/>
      <c r="K334" s="103"/>
    </row>
    <row r="335" spans="1:11" ht="12.75">
      <c r="A335" s="559">
        <v>29</v>
      </c>
      <c r="B335" s="559" t="s">
        <v>110</v>
      </c>
      <c r="C335" s="646">
        <v>2914604</v>
      </c>
      <c r="D335" s="647" t="s">
        <v>241</v>
      </c>
      <c r="E335" s="617">
        <v>547</v>
      </c>
      <c r="F335" s="616">
        <f>E335*8.5</f>
        <v>4649.5</v>
      </c>
      <c r="G335" s="616">
        <v>13948.5</v>
      </c>
      <c r="H335" s="274">
        <v>42737</v>
      </c>
      <c r="I335" s="272">
        <v>2324.75</v>
      </c>
      <c r="J335" s="125">
        <v>42751</v>
      </c>
      <c r="K335" s="169">
        <v>2324.75</v>
      </c>
    </row>
    <row r="336" spans="1:11" ht="12.75">
      <c r="A336" s="460"/>
      <c r="B336" s="460"/>
      <c r="C336" s="630"/>
      <c r="D336" s="632"/>
      <c r="E336" s="618"/>
      <c r="F336" s="615"/>
      <c r="G336" s="615"/>
      <c r="H336" s="274">
        <v>42768</v>
      </c>
      <c r="I336" s="272">
        <v>2324.75</v>
      </c>
      <c r="J336" s="125">
        <v>42768</v>
      </c>
      <c r="K336" s="169">
        <v>2324.75</v>
      </c>
    </row>
    <row r="337" spans="1:11" ht="12.75">
      <c r="A337" s="460"/>
      <c r="B337" s="460"/>
      <c r="C337" s="630"/>
      <c r="D337" s="632"/>
      <c r="E337" s="618"/>
      <c r="F337" s="615"/>
      <c r="G337" s="615"/>
      <c r="H337" s="274">
        <v>42796</v>
      </c>
      <c r="I337" s="272">
        <v>2324.75</v>
      </c>
      <c r="J337" s="125">
        <v>42795</v>
      </c>
      <c r="K337" s="169">
        <v>2324.75</v>
      </c>
    </row>
    <row r="338" spans="1:11" ht="12.75">
      <c r="A338" s="460"/>
      <c r="B338" s="460"/>
      <c r="C338" s="630"/>
      <c r="D338" s="632"/>
      <c r="E338" s="618"/>
      <c r="F338" s="615"/>
      <c r="G338" s="615"/>
      <c r="H338" s="274">
        <v>42827</v>
      </c>
      <c r="I338" s="272">
        <v>2324.75</v>
      </c>
      <c r="J338" s="125">
        <v>42824</v>
      </c>
      <c r="K338" s="169">
        <v>2324.75</v>
      </c>
    </row>
    <row r="339" spans="1:11" ht="12.75">
      <c r="A339" s="460"/>
      <c r="B339" s="460"/>
      <c r="C339" s="630"/>
      <c r="D339" s="632"/>
      <c r="E339" s="618"/>
      <c r="F339" s="615"/>
      <c r="G339" s="615"/>
      <c r="H339" s="274">
        <v>42857</v>
      </c>
      <c r="I339" s="272">
        <v>2324.75</v>
      </c>
      <c r="J339" s="125">
        <v>42857</v>
      </c>
      <c r="K339" s="169">
        <v>2324.75</v>
      </c>
    </row>
    <row r="340" spans="1:11" ht="12.75">
      <c r="A340" s="462"/>
      <c r="B340" s="462"/>
      <c r="C340" s="631"/>
      <c r="D340" s="633"/>
      <c r="E340" s="619"/>
      <c r="F340" s="458"/>
      <c r="G340" s="458"/>
      <c r="H340" s="274">
        <v>42888</v>
      </c>
      <c r="I340" s="272">
        <v>2324.75</v>
      </c>
      <c r="J340" s="125">
        <v>42885</v>
      </c>
      <c r="K340" s="169">
        <v>2324.75</v>
      </c>
    </row>
    <row r="341" spans="1:11" ht="12.75">
      <c r="A341" s="473">
        <v>29</v>
      </c>
      <c r="B341" s="473" t="s">
        <v>110</v>
      </c>
      <c r="C341" s="640">
        <v>2914703</v>
      </c>
      <c r="D341" s="643" t="s">
        <v>242</v>
      </c>
      <c r="E341" s="488">
        <v>338</v>
      </c>
      <c r="F341" s="416">
        <f>E341*8.5</f>
        <v>2873</v>
      </c>
      <c r="G341" s="416">
        <v>8619</v>
      </c>
      <c r="H341" s="142">
        <v>42737</v>
      </c>
      <c r="I341" s="271">
        <v>1436.5</v>
      </c>
      <c r="J341" s="48">
        <v>42758</v>
      </c>
      <c r="K341" s="104">
        <v>1436.5</v>
      </c>
    </row>
    <row r="342" spans="1:11" ht="12.75">
      <c r="A342" s="474"/>
      <c r="B342" s="474"/>
      <c r="C342" s="641"/>
      <c r="D342" s="644"/>
      <c r="E342" s="489"/>
      <c r="F342" s="417"/>
      <c r="G342" s="417"/>
      <c r="H342" s="142">
        <v>42768</v>
      </c>
      <c r="I342" s="271">
        <v>1436.5</v>
      </c>
      <c r="J342" s="161">
        <v>42774</v>
      </c>
      <c r="K342" s="162">
        <v>1436.5</v>
      </c>
    </row>
    <row r="343" spans="1:11" ht="12.75">
      <c r="A343" s="474"/>
      <c r="B343" s="474"/>
      <c r="C343" s="641"/>
      <c r="D343" s="644"/>
      <c r="E343" s="489"/>
      <c r="F343" s="417"/>
      <c r="G343" s="417"/>
      <c r="H343" s="142">
        <v>42796</v>
      </c>
      <c r="I343" s="271">
        <v>1436.5</v>
      </c>
      <c r="J343" s="161">
        <v>42790</v>
      </c>
      <c r="K343" s="162">
        <v>1436.5</v>
      </c>
    </row>
    <row r="344" spans="1:11" ht="12.75">
      <c r="A344" s="474"/>
      <c r="B344" s="474"/>
      <c r="C344" s="641"/>
      <c r="D344" s="644"/>
      <c r="E344" s="489"/>
      <c r="F344" s="417"/>
      <c r="G344" s="417"/>
      <c r="H344" s="142">
        <v>42827</v>
      </c>
      <c r="I344" s="271">
        <v>1436.5</v>
      </c>
      <c r="J344" s="48">
        <v>42816</v>
      </c>
      <c r="K344" s="104">
        <v>1436.5</v>
      </c>
    </row>
    <row r="345" spans="1:11" ht="12.75">
      <c r="A345" s="474"/>
      <c r="B345" s="474"/>
      <c r="C345" s="641"/>
      <c r="D345" s="644"/>
      <c r="E345" s="489"/>
      <c r="F345" s="417"/>
      <c r="G345" s="417"/>
      <c r="H345" s="142">
        <v>42857</v>
      </c>
      <c r="I345" s="271">
        <v>1436.5</v>
      </c>
      <c r="J345" s="161">
        <v>42852</v>
      </c>
      <c r="K345" s="162">
        <v>1436.5</v>
      </c>
    </row>
    <row r="346" spans="1:11" ht="12.75">
      <c r="A346" s="475"/>
      <c r="B346" s="475"/>
      <c r="C346" s="642"/>
      <c r="D346" s="645"/>
      <c r="E346" s="490"/>
      <c r="F346" s="418"/>
      <c r="G346" s="418"/>
      <c r="H346" s="142">
        <v>42888</v>
      </c>
      <c r="I346" s="271">
        <v>1436.5</v>
      </c>
      <c r="J346" s="161">
        <v>42880</v>
      </c>
      <c r="K346" s="162">
        <v>1436.5</v>
      </c>
    </row>
    <row r="347" spans="1:11" ht="12.75">
      <c r="A347" s="559">
        <v>29</v>
      </c>
      <c r="B347" s="559" t="s">
        <v>110</v>
      </c>
      <c r="C347" s="651">
        <v>2915007</v>
      </c>
      <c r="D347" s="654" t="s">
        <v>243</v>
      </c>
      <c r="E347" s="617">
        <v>1436</v>
      </c>
      <c r="F347" s="616">
        <f>E347*8.5</f>
        <v>12206</v>
      </c>
      <c r="G347" s="616">
        <v>36618</v>
      </c>
      <c r="H347" s="274">
        <v>42737</v>
      </c>
      <c r="I347" s="272">
        <v>6103</v>
      </c>
      <c r="J347" s="31"/>
      <c r="K347" s="149"/>
    </row>
    <row r="348" spans="1:11" ht="12.75">
      <c r="A348" s="460"/>
      <c r="B348" s="460"/>
      <c r="C348" s="652"/>
      <c r="D348" s="655"/>
      <c r="E348" s="618"/>
      <c r="F348" s="615"/>
      <c r="G348" s="615"/>
      <c r="H348" s="274">
        <v>42768</v>
      </c>
      <c r="I348" s="272">
        <v>6103</v>
      </c>
      <c r="J348" s="31"/>
      <c r="K348" s="149"/>
    </row>
    <row r="349" spans="1:11" ht="12.75">
      <c r="A349" s="460"/>
      <c r="B349" s="460"/>
      <c r="C349" s="652"/>
      <c r="D349" s="655"/>
      <c r="E349" s="618"/>
      <c r="F349" s="615"/>
      <c r="G349" s="615"/>
      <c r="H349" s="274">
        <v>42796</v>
      </c>
      <c r="I349" s="272">
        <v>6103</v>
      </c>
      <c r="J349" s="31"/>
      <c r="K349" s="149"/>
    </row>
    <row r="350" spans="1:11" ht="12.75">
      <c r="A350" s="460"/>
      <c r="B350" s="460"/>
      <c r="C350" s="652"/>
      <c r="D350" s="655"/>
      <c r="E350" s="618"/>
      <c r="F350" s="615"/>
      <c r="G350" s="615"/>
      <c r="H350" s="274">
        <v>42827</v>
      </c>
      <c r="I350" s="272">
        <v>6103</v>
      </c>
      <c r="J350" s="31"/>
      <c r="K350" s="149"/>
    </row>
    <row r="351" spans="1:11" ht="12.75">
      <c r="A351" s="460"/>
      <c r="B351" s="460"/>
      <c r="C351" s="652"/>
      <c r="D351" s="655"/>
      <c r="E351" s="618"/>
      <c r="F351" s="615"/>
      <c r="G351" s="615"/>
      <c r="H351" s="274">
        <v>42857</v>
      </c>
      <c r="I351" s="272">
        <v>6103</v>
      </c>
      <c r="J351" s="31"/>
      <c r="K351" s="149"/>
    </row>
    <row r="352" spans="1:11" ht="12.75">
      <c r="A352" s="462"/>
      <c r="B352" s="462"/>
      <c r="C352" s="653"/>
      <c r="D352" s="656"/>
      <c r="E352" s="619"/>
      <c r="F352" s="458"/>
      <c r="G352" s="458"/>
      <c r="H352" s="274">
        <v>42888</v>
      </c>
      <c r="I352" s="272">
        <v>6103</v>
      </c>
      <c r="J352" s="31"/>
      <c r="K352" s="149"/>
    </row>
    <row r="353" spans="1:11" ht="12.75">
      <c r="A353" s="473">
        <v>29</v>
      </c>
      <c r="B353" s="473" t="s">
        <v>110</v>
      </c>
      <c r="C353" s="640">
        <v>2915353</v>
      </c>
      <c r="D353" s="643" t="s">
        <v>244</v>
      </c>
      <c r="E353" s="488">
        <v>1092</v>
      </c>
      <c r="F353" s="416">
        <f>E353*8.5</f>
        <v>9282</v>
      </c>
      <c r="G353" s="416">
        <v>27846</v>
      </c>
      <c r="H353" s="142">
        <v>42737</v>
      </c>
      <c r="I353" s="271">
        <v>4641</v>
      </c>
      <c r="J353" s="48">
        <v>42780</v>
      </c>
      <c r="K353" s="104">
        <v>4641</v>
      </c>
    </row>
    <row r="354" spans="1:11" ht="12.75">
      <c r="A354" s="474"/>
      <c r="B354" s="474"/>
      <c r="C354" s="641"/>
      <c r="D354" s="644"/>
      <c r="E354" s="489"/>
      <c r="F354" s="417"/>
      <c r="G354" s="417"/>
      <c r="H354" s="142">
        <v>42768</v>
      </c>
      <c r="I354" s="271">
        <v>4641</v>
      </c>
      <c r="J354" s="161">
        <v>42802</v>
      </c>
      <c r="K354" s="162">
        <v>4641</v>
      </c>
    </row>
    <row r="355" spans="1:11" ht="12.75">
      <c r="A355" s="474"/>
      <c r="B355" s="474"/>
      <c r="C355" s="641"/>
      <c r="D355" s="644"/>
      <c r="E355" s="489"/>
      <c r="F355" s="417"/>
      <c r="G355" s="417"/>
      <c r="H355" s="142">
        <v>42796</v>
      </c>
      <c r="I355" s="271">
        <v>4641</v>
      </c>
      <c r="J355" s="161">
        <v>42828</v>
      </c>
      <c r="K355" s="162">
        <v>4641</v>
      </c>
    </row>
    <row r="356" spans="1:11" ht="12.75">
      <c r="A356" s="474"/>
      <c r="B356" s="474"/>
      <c r="C356" s="641"/>
      <c r="D356" s="644"/>
      <c r="E356" s="489"/>
      <c r="F356" s="417"/>
      <c r="G356" s="417"/>
      <c r="H356" s="142">
        <v>42827</v>
      </c>
      <c r="I356" s="271">
        <v>4641</v>
      </c>
      <c r="J356" s="161">
        <v>42866</v>
      </c>
      <c r="K356" s="162">
        <v>4641</v>
      </c>
    </row>
    <row r="357" spans="1:11" ht="12.75">
      <c r="A357" s="474"/>
      <c r="B357" s="474"/>
      <c r="C357" s="641"/>
      <c r="D357" s="644"/>
      <c r="E357" s="489"/>
      <c r="F357" s="417"/>
      <c r="G357" s="417"/>
      <c r="H357" s="142">
        <v>42857</v>
      </c>
      <c r="I357" s="271">
        <v>4641</v>
      </c>
      <c r="J357" s="161"/>
      <c r="K357" s="162"/>
    </row>
    <row r="358" spans="1:11" ht="12.75">
      <c r="A358" s="475"/>
      <c r="B358" s="475"/>
      <c r="C358" s="642"/>
      <c r="D358" s="645"/>
      <c r="E358" s="490"/>
      <c r="F358" s="418"/>
      <c r="G358" s="418"/>
      <c r="H358" s="142">
        <v>42888</v>
      </c>
      <c r="I358" s="271">
        <v>4641</v>
      </c>
      <c r="J358" s="161"/>
      <c r="K358" s="162"/>
    </row>
    <row r="359" spans="1:11" ht="12.75">
      <c r="A359" s="559">
        <v>29</v>
      </c>
      <c r="B359" s="559" t="s">
        <v>110</v>
      </c>
      <c r="C359" s="646">
        <v>2916906</v>
      </c>
      <c r="D359" s="647" t="s">
        <v>245</v>
      </c>
      <c r="E359" s="617">
        <v>67</v>
      </c>
      <c r="F359" s="616">
        <f>E359*8.5</f>
        <v>569.5</v>
      </c>
      <c r="G359" s="616">
        <v>1708.5</v>
      </c>
      <c r="H359" s="274">
        <v>42737</v>
      </c>
      <c r="I359" s="272">
        <v>854.25</v>
      </c>
      <c r="J359" s="125"/>
      <c r="K359" s="169"/>
    </row>
    <row r="360" spans="1:11" ht="12.75">
      <c r="A360" s="462"/>
      <c r="B360" s="462"/>
      <c r="C360" s="631"/>
      <c r="D360" s="633"/>
      <c r="E360" s="619"/>
      <c r="F360" s="458"/>
      <c r="G360" s="458"/>
      <c r="H360" s="274">
        <v>42768</v>
      </c>
      <c r="I360" s="272">
        <v>854.25</v>
      </c>
      <c r="J360" s="125"/>
      <c r="K360" s="169"/>
    </row>
    <row r="361" spans="1:11" ht="12.75">
      <c r="A361" s="473">
        <v>29</v>
      </c>
      <c r="B361" s="473" t="s">
        <v>110</v>
      </c>
      <c r="C361" s="634">
        <v>2917334</v>
      </c>
      <c r="D361" s="637" t="s">
        <v>246</v>
      </c>
      <c r="E361" s="488">
        <v>710</v>
      </c>
      <c r="F361" s="416">
        <f>E361*8.5</f>
        <v>6035</v>
      </c>
      <c r="G361" s="416">
        <v>18105</v>
      </c>
      <c r="H361" s="142">
        <v>42737</v>
      </c>
      <c r="I361" s="271">
        <v>3017.5</v>
      </c>
      <c r="J361" s="124">
        <v>42786</v>
      </c>
      <c r="K361" s="103">
        <v>3017.5</v>
      </c>
    </row>
    <row r="362" spans="1:11" ht="12.75">
      <c r="A362" s="474"/>
      <c r="B362" s="474"/>
      <c r="C362" s="635"/>
      <c r="D362" s="638"/>
      <c r="E362" s="489"/>
      <c r="F362" s="417"/>
      <c r="G362" s="417"/>
      <c r="H362" s="142">
        <v>42768</v>
      </c>
      <c r="I362" s="271">
        <v>3017.5</v>
      </c>
      <c r="J362" s="124">
        <v>42767</v>
      </c>
      <c r="K362" s="103">
        <v>3017.5</v>
      </c>
    </row>
    <row r="363" spans="1:11" ht="12.75">
      <c r="A363" s="474"/>
      <c r="B363" s="474"/>
      <c r="C363" s="635"/>
      <c r="D363" s="638"/>
      <c r="E363" s="489"/>
      <c r="F363" s="417"/>
      <c r="G363" s="417"/>
      <c r="H363" s="142">
        <v>42796</v>
      </c>
      <c r="I363" s="271">
        <v>3017.5</v>
      </c>
      <c r="J363" s="124">
        <v>42796</v>
      </c>
      <c r="K363" s="103">
        <v>3017.5</v>
      </c>
    </row>
    <row r="364" spans="1:11" ht="12.75">
      <c r="A364" s="474"/>
      <c r="B364" s="474"/>
      <c r="C364" s="635"/>
      <c r="D364" s="638"/>
      <c r="E364" s="489"/>
      <c r="F364" s="417"/>
      <c r="G364" s="417"/>
      <c r="H364" s="142">
        <v>42827</v>
      </c>
      <c r="I364" s="271">
        <v>3017.5</v>
      </c>
      <c r="J364" s="124">
        <v>42825</v>
      </c>
      <c r="K364" s="103">
        <v>3017.5</v>
      </c>
    </row>
    <row r="365" spans="1:11" ht="12.75">
      <c r="A365" s="474"/>
      <c r="B365" s="474"/>
      <c r="C365" s="635"/>
      <c r="D365" s="638"/>
      <c r="E365" s="489"/>
      <c r="F365" s="417"/>
      <c r="G365" s="417"/>
      <c r="H365" s="142">
        <v>42857</v>
      </c>
      <c r="I365" s="271">
        <v>3017.5</v>
      </c>
      <c r="J365" s="124">
        <v>42850</v>
      </c>
      <c r="K365" s="103">
        <v>3017.5</v>
      </c>
    </row>
    <row r="366" spans="1:11" ht="12.75">
      <c r="A366" s="475"/>
      <c r="B366" s="475"/>
      <c r="C366" s="636"/>
      <c r="D366" s="639"/>
      <c r="E366" s="490"/>
      <c r="F366" s="418"/>
      <c r="G366" s="418"/>
      <c r="H366" s="142">
        <v>42888</v>
      </c>
      <c r="I366" s="271">
        <v>3017.5</v>
      </c>
      <c r="J366" s="124">
        <v>42887</v>
      </c>
      <c r="K366" s="103">
        <v>3017.5</v>
      </c>
    </row>
    <row r="367" spans="1:11" ht="12.75">
      <c r="A367" s="559">
        <v>29</v>
      </c>
      <c r="B367" s="559" t="s">
        <v>110</v>
      </c>
      <c r="C367" s="646">
        <v>2917359</v>
      </c>
      <c r="D367" s="647" t="s">
        <v>247</v>
      </c>
      <c r="E367" s="617">
        <v>755</v>
      </c>
      <c r="F367" s="616">
        <f>E367*8.5</f>
        <v>6417.5</v>
      </c>
      <c r="G367" s="616">
        <v>19252.5</v>
      </c>
      <c r="H367" s="274">
        <v>42737</v>
      </c>
      <c r="I367" s="272">
        <v>3208.75</v>
      </c>
      <c r="J367" s="31"/>
      <c r="K367" s="149"/>
    </row>
    <row r="368" spans="1:11" ht="12.75">
      <c r="A368" s="460"/>
      <c r="B368" s="460"/>
      <c r="C368" s="630"/>
      <c r="D368" s="632"/>
      <c r="E368" s="618"/>
      <c r="F368" s="615"/>
      <c r="G368" s="615"/>
      <c r="H368" s="274">
        <v>42768</v>
      </c>
      <c r="I368" s="272">
        <v>3208.75</v>
      </c>
      <c r="J368" s="156"/>
      <c r="K368" s="284"/>
    </row>
    <row r="369" spans="1:11" ht="12.75">
      <c r="A369" s="460"/>
      <c r="B369" s="460"/>
      <c r="C369" s="630"/>
      <c r="D369" s="632"/>
      <c r="E369" s="618"/>
      <c r="F369" s="615"/>
      <c r="G369" s="615"/>
      <c r="H369" s="274">
        <v>42796</v>
      </c>
      <c r="I369" s="272">
        <v>3208.75</v>
      </c>
      <c r="J369" s="156"/>
      <c r="K369" s="284"/>
    </row>
    <row r="370" spans="1:11" ht="12.75">
      <c r="A370" s="460"/>
      <c r="B370" s="460"/>
      <c r="C370" s="630"/>
      <c r="D370" s="632"/>
      <c r="E370" s="618"/>
      <c r="F370" s="615"/>
      <c r="G370" s="615"/>
      <c r="H370" s="274">
        <v>42827</v>
      </c>
      <c r="I370" s="272">
        <v>3208.75</v>
      </c>
      <c r="J370" s="156"/>
      <c r="K370" s="284"/>
    </row>
    <row r="371" spans="1:11" ht="12.75">
      <c r="A371" s="460"/>
      <c r="B371" s="460"/>
      <c r="C371" s="630"/>
      <c r="D371" s="632"/>
      <c r="E371" s="618"/>
      <c r="F371" s="615"/>
      <c r="G371" s="615"/>
      <c r="H371" s="274">
        <v>42857</v>
      </c>
      <c r="I371" s="272">
        <v>3208.75</v>
      </c>
      <c r="J371" s="156"/>
      <c r="K371" s="284"/>
    </row>
    <row r="372" spans="1:11" ht="12.75">
      <c r="A372" s="462"/>
      <c r="B372" s="462"/>
      <c r="C372" s="631"/>
      <c r="D372" s="633"/>
      <c r="E372" s="619"/>
      <c r="F372" s="458"/>
      <c r="G372" s="458"/>
      <c r="H372" s="274">
        <v>42888</v>
      </c>
      <c r="I372" s="272">
        <v>3208.75</v>
      </c>
      <c r="J372" s="156"/>
      <c r="K372" s="284"/>
    </row>
    <row r="373" spans="1:11" ht="12.75">
      <c r="A373" s="473">
        <v>29</v>
      </c>
      <c r="B373" s="473" t="s">
        <v>110</v>
      </c>
      <c r="C373" s="634">
        <v>2917409</v>
      </c>
      <c r="D373" s="637" t="s">
        <v>248</v>
      </c>
      <c r="E373" s="488">
        <v>1640</v>
      </c>
      <c r="F373" s="416">
        <f>E373*8.5</f>
        <v>13940</v>
      </c>
      <c r="G373" s="416">
        <v>41820</v>
      </c>
      <c r="H373" s="142">
        <v>42737</v>
      </c>
      <c r="I373" s="271">
        <v>6970</v>
      </c>
      <c r="J373" s="124">
        <v>42895</v>
      </c>
      <c r="K373" s="103">
        <v>6970</v>
      </c>
    </row>
    <row r="374" spans="1:11" ht="12.75">
      <c r="A374" s="474"/>
      <c r="B374" s="474"/>
      <c r="C374" s="635"/>
      <c r="D374" s="638"/>
      <c r="E374" s="489"/>
      <c r="F374" s="417"/>
      <c r="G374" s="417"/>
      <c r="H374" s="142">
        <v>42768</v>
      </c>
      <c r="I374" s="271">
        <v>6970</v>
      </c>
      <c r="J374" s="124">
        <v>42895</v>
      </c>
      <c r="K374" s="103">
        <v>6970</v>
      </c>
    </row>
    <row r="375" spans="1:11" ht="12.75">
      <c r="A375" s="474"/>
      <c r="B375" s="474"/>
      <c r="C375" s="635"/>
      <c r="D375" s="638"/>
      <c r="E375" s="489"/>
      <c r="F375" s="417"/>
      <c r="G375" s="417"/>
      <c r="H375" s="142">
        <v>42796</v>
      </c>
      <c r="I375" s="271">
        <v>6970</v>
      </c>
      <c r="J375" s="124">
        <v>42977</v>
      </c>
      <c r="K375" s="103">
        <v>6970</v>
      </c>
    </row>
    <row r="376" spans="1:11" ht="12.75">
      <c r="A376" s="474"/>
      <c r="B376" s="474"/>
      <c r="C376" s="635"/>
      <c r="D376" s="638"/>
      <c r="E376" s="489"/>
      <c r="F376" s="417"/>
      <c r="G376" s="417"/>
      <c r="H376" s="142">
        <v>42827</v>
      </c>
      <c r="I376" s="271">
        <v>6970</v>
      </c>
      <c r="J376" s="124">
        <v>42989</v>
      </c>
      <c r="K376" s="103">
        <v>6970</v>
      </c>
    </row>
    <row r="377" spans="1:11" ht="12.75">
      <c r="A377" s="474"/>
      <c r="B377" s="474"/>
      <c r="C377" s="635"/>
      <c r="D377" s="638"/>
      <c r="E377" s="489"/>
      <c r="F377" s="417"/>
      <c r="G377" s="417"/>
      <c r="H377" s="142">
        <v>42857</v>
      </c>
      <c r="I377" s="271">
        <v>6970</v>
      </c>
      <c r="J377" s="124">
        <v>42991</v>
      </c>
      <c r="K377" s="103">
        <v>6970</v>
      </c>
    </row>
    <row r="378" spans="1:11" ht="12.75">
      <c r="A378" s="475"/>
      <c r="B378" s="475"/>
      <c r="C378" s="636"/>
      <c r="D378" s="639"/>
      <c r="E378" s="490"/>
      <c r="F378" s="418"/>
      <c r="G378" s="418"/>
      <c r="H378" s="142">
        <v>42888</v>
      </c>
      <c r="I378" s="271">
        <v>6970</v>
      </c>
      <c r="J378" s="124">
        <v>42963</v>
      </c>
      <c r="K378" s="103">
        <v>6970</v>
      </c>
    </row>
    <row r="379" spans="1:11" ht="12.75">
      <c r="A379" s="559">
        <v>29</v>
      </c>
      <c r="B379" s="559" t="s">
        <v>110</v>
      </c>
      <c r="C379" s="646">
        <v>2917706</v>
      </c>
      <c r="D379" s="647" t="s">
        <v>249</v>
      </c>
      <c r="E379" s="617">
        <v>1523</v>
      </c>
      <c r="F379" s="616">
        <f>E379*8.5</f>
        <v>12945.5</v>
      </c>
      <c r="G379" s="616">
        <v>38836.5</v>
      </c>
      <c r="H379" s="274">
        <v>42737</v>
      </c>
      <c r="I379" s="272">
        <v>6472.75</v>
      </c>
      <c r="J379" s="125">
        <v>42767</v>
      </c>
      <c r="K379" s="169">
        <v>6472.75</v>
      </c>
    </row>
    <row r="380" spans="1:11" ht="12.75">
      <c r="A380" s="460"/>
      <c r="B380" s="460"/>
      <c r="C380" s="630"/>
      <c r="D380" s="632"/>
      <c r="E380" s="618"/>
      <c r="F380" s="615"/>
      <c r="G380" s="615"/>
      <c r="H380" s="274">
        <v>42768</v>
      </c>
      <c r="I380" s="272">
        <v>6472.75</v>
      </c>
      <c r="J380" s="125">
        <v>42768</v>
      </c>
      <c r="K380" s="169">
        <v>6472.75</v>
      </c>
    </row>
    <row r="381" spans="1:11" ht="12.75">
      <c r="A381" s="460"/>
      <c r="B381" s="460"/>
      <c r="C381" s="630"/>
      <c r="D381" s="632"/>
      <c r="E381" s="618"/>
      <c r="F381" s="615"/>
      <c r="G381" s="615"/>
      <c r="H381" s="274">
        <v>42796</v>
      </c>
      <c r="I381" s="272">
        <v>6472.75</v>
      </c>
      <c r="J381" s="125">
        <v>42803</v>
      </c>
      <c r="K381" s="169">
        <v>6472.75</v>
      </c>
    </row>
    <row r="382" spans="1:11" ht="12.75">
      <c r="A382" s="460"/>
      <c r="B382" s="460"/>
      <c r="C382" s="630"/>
      <c r="D382" s="632"/>
      <c r="E382" s="618"/>
      <c r="F382" s="615"/>
      <c r="G382" s="615"/>
      <c r="H382" s="274">
        <v>42827</v>
      </c>
      <c r="I382" s="272">
        <v>6472.75</v>
      </c>
      <c r="J382" s="125">
        <v>42845</v>
      </c>
      <c r="K382" s="169">
        <v>6472.75</v>
      </c>
    </row>
    <row r="383" spans="1:11" ht="12.75">
      <c r="A383" s="460"/>
      <c r="B383" s="460"/>
      <c r="C383" s="630"/>
      <c r="D383" s="632"/>
      <c r="E383" s="618"/>
      <c r="F383" s="615"/>
      <c r="G383" s="615"/>
      <c r="H383" s="274">
        <v>42857</v>
      </c>
      <c r="I383" s="272">
        <v>6472.75</v>
      </c>
      <c r="J383" s="125">
        <v>42872</v>
      </c>
      <c r="K383" s="169">
        <v>6472.75</v>
      </c>
    </row>
    <row r="384" spans="1:11" ht="12.75">
      <c r="A384" s="462"/>
      <c r="B384" s="462"/>
      <c r="C384" s="631"/>
      <c r="D384" s="633"/>
      <c r="E384" s="619"/>
      <c r="F384" s="458"/>
      <c r="G384" s="458"/>
      <c r="H384" s="274">
        <v>42888</v>
      </c>
      <c r="I384" s="272">
        <v>6472.75</v>
      </c>
      <c r="J384" s="125">
        <v>42872</v>
      </c>
      <c r="K384" s="169">
        <v>6472.75</v>
      </c>
    </row>
    <row r="385" spans="1:11" ht="12.75">
      <c r="A385" s="473">
        <v>29</v>
      </c>
      <c r="B385" s="473" t="s">
        <v>110</v>
      </c>
      <c r="C385" s="634">
        <v>2918357</v>
      </c>
      <c r="D385" s="637" t="s">
        <v>250</v>
      </c>
      <c r="E385" s="488">
        <v>1622</v>
      </c>
      <c r="F385" s="416">
        <f>E385*8.5</f>
        <v>13787</v>
      </c>
      <c r="G385" s="416">
        <v>41361</v>
      </c>
      <c r="H385" s="142">
        <v>42737</v>
      </c>
      <c r="I385" s="271">
        <v>6893.5</v>
      </c>
      <c r="J385" s="185">
        <v>42908</v>
      </c>
      <c r="K385" s="138">
        <v>6893.5</v>
      </c>
    </row>
    <row r="386" spans="1:11" ht="12.75">
      <c r="A386" s="474"/>
      <c r="B386" s="474"/>
      <c r="C386" s="635"/>
      <c r="D386" s="638"/>
      <c r="E386" s="489"/>
      <c r="F386" s="417"/>
      <c r="G386" s="417"/>
      <c r="H386" s="142">
        <v>42768</v>
      </c>
      <c r="I386" s="271">
        <v>6893.5</v>
      </c>
      <c r="J386" s="185">
        <v>42919</v>
      </c>
      <c r="K386" s="138">
        <v>6893.5</v>
      </c>
    </row>
    <row r="387" spans="1:11" ht="12.75">
      <c r="A387" s="474"/>
      <c r="B387" s="474"/>
      <c r="C387" s="635"/>
      <c r="D387" s="638"/>
      <c r="E387" s="489"/>
      <c r="F387" s="417"/>
      <c r="G387" s="417"/>
      <c r="H387" s="142">
        <v>42796</v>
      </c>
      <c r="I387" s="271">
        <v>6893.5</v>
      </c>
      <c r="J387" s="185">
        <v>42929</v>
      </c>
      <c r="K387" s="138">
        <v>6893.5</v>
      </c>
    </row>
    <row r="388" spans="1:11" ht="12.75">
      <c r="A388" s="474"/>
      <c r="B388" s="474"/>
      <c r="C388" s="635"/>
      <c r="D388" s="638"/>
      <c r="E388" s="489"/>
      <c r="F388" s="417"/>
      <c r="G388" s="417"/>
      <c r="H388" s="142">
        <v>42827</v>
      </c>
      <c r="I388" s="271">
        <v>6893.5</v>
      </c>
      <c r="J388" s="185">
        <v>42933</v>
      </c>
      <c r="K388" s="138">
        <v>6893.5</v>
      </c>
    </row>
    <row r="389" spans="1:11" ht="12.75">
      <c r="A389" s="474"/>
      <c r="B389" s="474"/>
      <c r="C389" s="635"/>
      <c r="D389" s="638"/>
      <c r="E389" s="489"/>
      <c r="F389" s="417"/>
      <c r="G389" s="417"/>
      <c r="H389" s="142">
        <v>42857</v>
      </c>
      <c r="I389" s="271">
        <v>6893.5</v>
      </c>
      <c r="J389" s="185">
        <v>42933</v>
      </c>
      <c r="K389" s="103">
        <v>6893.5</v>
      </c>
    </row>
    <row r="390" spans="1:11" ht="12.75">
      <c r="A390" s="475"/>
      <c r="B390" s="475"/>
      <c r="C390" s="636"/>
      <c r="D390" s="639"/>
      <c r="E390" s="490"/>
      <c r="F390" s="418"/>
      <c r="G390" s="418"/>
      <c r="H390" s="142">
        <v>42888</v>
      </c>
      <c r="I390" s="271">
        <v>6893.5</v>
      </c>
      <c r="J390" s="185">
        <v>42933</v>
      </c>
      <c r="K390" s="103">
        <v>6893.5</v>
      </c>
    </row>
    <row r="391" spans="1:11" ht="12.75">
      <c r="A391" s="559">
        <v>29</v>
      </c>
      <c r="B391" s="559" t="s">
        <v>110</v>
      </c>
      <c r="C391" s="646">
        <v>2918407</v>
      </c>
      <c r="D391" s="647" t="s">
        <v>251</v>
      </c>
      <c r="E391" s="617">
        <v>2862</v>
      </c>
      <c r="F391" s="616">
        <f>E391*8.5</f>
        <v>24327</v>
      </c>
      <c r="G391" s="616">
        <v>72981</v>
      </c>
      <c r="H391" s="274">
        <v>42737</v>
      </c>
      <c r="I391" s="272">
        <v>12163.5</v>
      </c>
      <c r="J391" s="125">
        <v>42828</v>
      </c>
      <c r="K391" s="169">
        <v>12163.5</v>
      </c>
    </row>
    <row r="392" spans="1:11" ht="12.75">
      <c r="A392" s="460"/>
      <c r="B392" s="460"/>
      <c r="C392" s="630"/>
      <c r="D392" s="632"/>
      <c r="E392" s="618"/>
      <c r="F392" s="615"/>
      <c r="G392" s="615"/>
      <c r="H392" s="274">
        <v>42768</v>
      </c>
      <c r="I392" s="272">
        <v>12163.5</v>
      </c>
      <c r="J392" s="125">
        <v>42830</v>
      </c>
      <c r="K392" s="169">
        <v>12163.5</v>
      </c>
    </row>
    <row r="393" spans="1:11" ht="12.75">
      <c r="A393" s="460"/>
      <c r="B393" s="460"/>
      <c r="C393" s="630"/>
      <c r="D393" s="632"/>
      <c r="E393" s="618"/>
      <c r="F393" s="615"/>
      <c r="G393" s="615"/>
      <c r="H393" s="274">
        <v>42796</v>
      </c>
      <c r="I393" s="272">
        <v>12163.5</v>
      </c>
      <c r="J393" s="125">
        <v>42844</v>
      </c>
      <c r="K393" s="169">
        <v>12163.5</v>
      </c>
    </row>
    <row r="394" spans="1:11" ht="12.75">
      <c r="A394" s="460"/>
      <c r="B394" s="460"/>
      <c r="C394" s="630"/>
      <c r="D394" s="632"/>
      <c r="E394" s="618"/>
      <c r="F394" s="615"/>
      <c r="G394" s="615"/>
      <c r="H394" s="274">
        <v>42827</v>
      </c>
      <c r="I394" s="272">
        <v>12163.5</v>
      </c>
      <c r="J394" s="125">
        <v>42844</v>
      </c>
      <c r="K394" s="169">
        <v>12163.5</v>
      </c>
    </row>
    <row r="395" spans="1:11" ht="12.75">
      <c r="A395" s="460"/>
      <c r="B395" s="460"/>
      <c r="C395" s="630"/>
      <c r="D395" s="632"/>
      <c r="E395" s="618"/>
      <c r="F395" s="615"/>
      <c r="G395" s="615"/>
      <c r="H395" s="274">
        <v>42857</v>
      </c>
      <c r="I395" s="272">
        <v>12163.5</v>
      </c>
      <c r="J395" s="125">
        <v>42913</v>
      </c>
      <c r="K395" s="169">
        <v>12163.5</v>
      </c>
    </row>
    <row r="396" spans="1:11" ht="12.75">
      <c r="A396" s="462"/>
      <c r="B396" s="462"/>
      <c r="C396" s="631"/>
      <c r="D396" s="633"/>
      <c r="E396" s="619"/>
      <c r="F396" s="458"/>
      <c r="G396" s="458"/>
      <c r="H396" s="29">
        <v>42888</v>
      </c>
      <c r="I396" s="275">
        <v>12163.5</v>
      </c>
      <c r="J396" s="148">
        <v>42913</v>
      </c>
      <c r="K396" s="75">
        <v>12163.5</v>
      </c>
    </row>
    <row r="397" spans="1:11" ht="12.75">
      <c r="A397" s="473">
        <v>29</v>
      </c>
      <c r="B397" s="473" t="s">
        <v>110</v>
      </c>
      <c r="C397" s="634">
        <v>2918506</v>
      </c>
      <c r="D397" s="637" t="s">
        <v>252</v>
      </c>
      <c r="E397" s="488">
        <v>1482</v>
      </c>
      <c r="F397" s="416">
        <f>E397*8.5</f>
        <v>12597</v>
      </c>
      <c r="G397" s="416">
        <v>37791</v>
      </c>
      <c r="H397" s="142">
        <v>42737</v>
      </c>
      <c r="I397" s="271">
        <v>6298.5</v>
      </c>
      <c r="J397" s="48">
        <v>42814</v>
      </c>
      <c r="K397" s="104">
        <v>6298.5</v>
      </c>
    </row>
    <row r="398" spans="1:11" ht="12.75">
      <c r="A398" s="474"/>
      <c r="B398" s="474"/>
      <c r="C398" s="635"/>
      <c r="D398" s="638"/>
      <c r="E398" s="489"/>
      <c r="F398" s="417"/>
      <c r="G398" s="417"/>
      <c r="H398" s="142">
        <v>42768</v>
      </c>
      <c r="I398" s="271">
        <v>6298.5</v>
      </c>
      <c r="J398" s="161">
        <v>42942</v>
      </c>
      <c r="K398" s="104">
        <v>6298.5</v>
      </c>
    </row>
    <row r="399" spans="1:11" ht="12.75">
      <c r="A399" s="474"/>
      <c r="B399" s="474"/>
      <c r="C399" s="635"/>
      <c r="D399" s="638"/>
      <c r="E399" s="489"/>
      <c r="F399" s="417"/>
      <c r="G399" s="417"/>
      <c r="H399" s="142">
        <v>42796</v>
      </c>
      <c r="I399" s="271">
        <v>6298.5</v>
      </c>
      <c r="J399" s="48"/>
      <c r="K399" s="104"/>
    </row>
    <row r="400" spans="1:11" ht="12.75">
      <c r="A400" s="474"/>
      <c r="B400" s="474"/>
      <c r="C400" s="635"/>
      <c r="D400" s="638"/>
      <c r="E400" s="489"/>
      <c r="F400" s="417"/>
      <c r="G400" s="417"/>
      <c r="H400" s="142">
        <v>42827</v>
      </c>
      <c r="I400" s="271">
        <v>6298.5</v>
      </c>
      <c r="J400" s="161"/>
      <c r="K400" s="162"/>
    </row>
    <row r="401" spans="1:11" ht="12.75">
      <c r="A401" s="474"/>
      <c r="B401" s="474"/>
      <c r="C401" s="635"/>
      <c r="D401" s="638"/>
      <c r="E401" s="489"/>
      <c r="F401" s="417"/>
      <c r="G401" s="417"/>
      <c r="H401" s="142">
        <v>42857</v>
      </c>
      <c r="I401" s="271">
        <v>6298.5</v>
      </c>
      <c r="J401" s="48">
        <v>42849</v>
      </c>
      <c r="K401" s="104">
        <v>6298.5</v>
      </c>
    </row>
    <row r="402" spans="1:11" ht="12.75">
      <c r="A402" s="475"/>
      <c r="B402" s="475"/>
      <c r="C402" s="636"/>
      <c r="D402" s="639"/>
      <c r="E402" s="490"/>
      <c r="F402" s="418"/>
      <c r="G402" s="418"/>
      <c r="H402" s="142">
        <v>42888</v>
      </c>
      <c r="I402" s="271">
        <v>6298.5</v>
      </c>
      <c r="J402" s="161">
        <v>42865</v>
      </c>
      <c r="K402" s="162">
        <v>6298.5</v>
      </c>
    </row>
    <row r="403" spans="1:11" ht="12.75">
      <c r="A403" s="559">
        <v>29</v>
      </c>
      <c r="B403" s="559" t="s">
        <v>110</v>
      </c>
      <c r="C403" s="646">
        <v>2918605</v>
      </c>
      <c r="D403" s="647" t="s">
        <v>321</v>
      </c>
      <c r="E403" s="617">
        <v>878</v>
      </c>
      <c r="F403" s="616">
        <f>E403*8.5</f>
        <v>7463</v>
      </c>
      <c r="G403" s="616">
        <v>22389</v>
      </c>
      <c r="H403" s="274">
        <v>42737</v>
      </c>
      <c r="I403" s="272">
        <v>3731.5</v>
      </c>
      <c r="J403" s="31">
        <v>42772</v>
      </c>
      <c r="K403" s="149">
        <v>3731.5</v>
      </c>
    </row>
    <row r="404" spans="1:11" ht="12.75">
      <c r="A404" s="460"/>
      <c r="B404" s="460"/>
      <c r="C404" s="630"/>
      <c r="D404" s="632"/>
      <c r="E404" s="618"/>
      <c r="F404" s="615"/>
      <c r="G404" s="615"/>
      <c r="H404" s="274">
        <v>42768</v>
      </c>
      <c r="I404" s="272">
        <v>3731.5</v>
      </c>
      <c r="J404" s="156">
        <v>42768</v>
      </c>
      <c r="K404" s="284">
        <v>3731.5</v>
      </c>
    </row>
    <row r="405" spans="1:11" ht="12.75">
      <c r="A405" s="460"/>
      <c r="B405" s="460"/>
      <c r="C405" s="630"/>
      <c r="D405" s="632"/>
      <c r="E405" s="618"/>
      <c r="F405" s="615"/>
      <c r="G405" s="615"/>
      <c r="H405" s="274">
        <v>42796</v>
      </c>
      <c r="I405" s="272">
        <v>3731.5</v>
      </c>
      <c r="J405" s="31">
        <v>42795</v>
      </c>
      <c r="K405" s="169">
        <v>3731.5</v>
      </c>
    </row>
    <row r="406" spans="1:11" ht="12.75">
      <c r="A406" s="460"/>
      <c r="B406" s="460"/>
      <c r="C406" s="630"/>
      <c r="D406" s="632"/>
      <c r="E406" s="618"/>
      <c r="F406" s="615"/>
      <c r="G406" s="615"/>
      <c r="H406" s="274">
        <v>42827</v>
      </c>
      <c r="I406" s="272">
        <v>3731.5</v>
      </c>
      <c r="J406" s="31">
        <v>42828</v>
      </c>
      <c r="K406" s="149">
        <v>3731.5</v>
      </c>
    </row>
    <row r="407" spans="1:11" ht="12.75">
      <c r="A407" s="460"/>
      <c r="B407" s="460"/>
      <c r="C407" s="630"/>
      <c r="D407" s="632"/>
      <c r="E407" s="618"/>
      <c r="F407" s="615"/>
      <c r="G407" s="615"/>
      <c r="H407" s="274">
        <v>42857</v>
      </c>
      <c r="I407" s="272">
        <v>3731.5</v>
      </c>
      <c r="J407" s="156">
        <v>42857</v>
      </c>
      <c r="K407" s="284">
        <v>3731.5</v>
      </c>
    </row>
    <row r="408" spans="1:11" ht="12.75">
      <c r="A408" s="462"/>
      <c r="B408" s="462"/>
      <c r="C408" s="631"/>
      <c r="D408" s="633"/>
      <c r="E408" s="619"/>
      <c r="F408" s="458"/>
      <c r="G408" s="458"/>
      <c r="H408" s="274">
        <v>42888</v>
      </c>
      <c r="I408" s="272">
        <v>3731.5</v>
      </c>
      <c r="J408" s="31">
        <v>42887</v>
      </c>
      <c r="K408" s="284">
        <v>3731.5</v>
      </c>
    </row>
    <row r="409" spans="1:11" ht="12.75">
      <c r="A409" s="473">
        <v>29</v>
      </c>
      <c r="B409" s="473" t="s">
        <v>110</v>
      </c>
      <c r="C409" s="640">
        <v>2918753</v>
      </c>
      <c r="D409" s="643" t="s">
        <v>253</v>
      </c>
      <c r="E409" s="488">
        <v>1491</v>
      </c>
      <c r="F409" s="416">
        <f>E409*8.5</f>
        <v>12673.5</v>
      </c>
      <c r="G409" s="416">
        <v>38020.5</v>
      </c>
      <c r="H409" s="142">
        <v>42737</v>
      </c>
      <c r="I409" s="271">
        <v>6336.75</v>
      </c>
      <c r="J409" s="48">
        <v>42762</v>
      </c>
      <c r="K409" s="104">
        <v>6336.75</v>
      </c>
    </row>
    <row r="410" spans="1:11" ht="12.75">
      <c r="A410" s="474"/>
      <c r="B410" s="474"/>
      <c r="C410" s="641"/>
      <c r="D410" s="644"/>
      <c r="E410" s="489"/>
      <c r="F410" s="417"/>
      <c r="G410" s="417"/>
      <c r="H410" s="142">
        <v>42768</v>
      </c>
      <c r="I410" s="271">
        <v>6336.75</v>
      </c>
      <c r="J410" s="161">
        <v>42768</v>
      </c>
      <c r="K410" s="162">
        <v>6336.75</v>
      </c>
    </row>
    <row r="411" spans="1:11" ht="12.75">
      <c r="A411" s="474"/>
      <c r="B411" s="474"/>
      <c r="C411" s="641"/>
      <c r="D411" s="644"/>
      <c r="E411" s="489"/>
      <c r="F411" s="417"/>
      <c r="G411" s="417"/>
      <c r="H411" s="142">
        <v>42796</v>
      </c>
      <c r="I411" s="271">
        <v>6336.75</v>
      </c>
      <c r="J411" s="48">
        <v>42796</v>
      </c>
      <c r="K411" s="103">
        <v>6336.75</v>
      </c>
    </row>
    <row r="412" spans="1:11" ht="12.75">
      <c r="A412" s="474"/>
      <c r="B412" s="474"/>
      <c r="C412" s="641"/>
      <c r="D412" s="644"/>
      <c r="E412" s="489"/>
      <c r="F412" s="417"/>
      <c r="G412" s="417"/>
      <c r="H412" s="142">
        <v>42827</v>
      </c>
      <c r="I412" s="271">
        <v>6336.75</v>
      </c>
      <c r="J412" s="48">
        <v>42825</v>
      </c>
      <c r="K412" s="104">
        <v>6336.75</v>
      </c>
    </row>
    <row r="413" spans="1:11" ht="12.75">
      <c r="A413" s="474"/>
      <c r="B413" s="474"/>
      <c r="C413" s="641"/>
      <c r="D413" s="644"/>
      <c r="E413" s="489"/>
      <c r="F413" s="417"/>
      <c r="G413" s="417"/>
      <c r="H413" s="142">
        <v>42857</v>
      </c>
      <c r="I413" s="271">
        <v>6336.75</v>
      </c>
      <c r="J413" s="161">
        <v>42857</v>
      </c>
      <c r="K413" s="162">
        <v>6336.75</v>
      </c>
    </row>
    <row r="414" spans="1:11" ht="12.75">
      <c r="A414" s="475"/>
      <c r="B414" s="475"/>
      <c r="C414" s="642"/>
      <c r="D414" s="645"/>
      <c r="E414" s="490"/>
      <c r="F414" s="418"/>
      <c r="G414" s="418"/>
      <c r="H414" s="142">
        <v>42888</v>
      </c>
      <c r="I414" s="271">
        <v>6336.75</v>
      </c>
      <c r="J414" s="48">
        <v>42888</v>
      </c>
      <c r="K414" s="162">
        <v>6336.75</v>
      </c>
    </row>
    <row r="415" spans="1:11" ht="12.75">
      <c r="A415" s="559">
        <v>29</v>
      </c>
      <c r="B415" s="559" t="s">
        <v>110</v>
      </c>
      <c r="C415" s="646">
        <v>2919009</v>
      </c>
      <c r="D415" s="647" t="s">
        <v>254</v>
      </c>
      <c r="E415" s="617">
        <v>236</v>
      </c>
      <c r="F415" s="616">
        <f>E415*8.5</f>
        <v>2006</v>
      </c>
      <c r="G415" s="616">
        <v>6018</v>
      </c>
      <c r="H415" s="274">
        <v>42737</v>
      </c>
      <c r="I415" s="272">
        <v>1203.6</v>
      </c>
      <c r="J415" s="31">
        <v>42878</v>
      </c>
      <c r="K415" s="149">
        <v>1203.6</v>
      </c>
    </row>
    <row r="416" spans="1:11" ht="12.75">
      <c r="A416" s="460"/>
      <c r="B416" s="460"/>
      <c r="C416" s="630"/>
      <c r="D416" s="632"/>
      <c r="E416" s="618"/>
      <c r="F416" s="615"/>
      <c r="G416" s="615"/>
      <c r="H416" s="274">
        <v>42768</v>
      </c>
      <c r="I416" s="272">
        <v>1203.6</v>
      </c>
      <c r="J416" s="156">
        <v>42878</v>
      </c>
      <c r="K416" s="284">
        <v>1203.6</v>
      </c>
    </row>
    <row r="417" spans="1:11" ht="12.75">
      <c r="A417" s="460"/>
      <c r="B417" s="460"/>
      <c r="C417" s="630"/>
      <c r="D417" s="632"/>
      <c r="E417" s="618"/>
      <c r="F417" s="615"/>
      <c r="G417" s="615"/>
      <c r="H417" s="274">
        <v>42796</v>
      </c>
      <c r="I417" s="272">
        <v>1203.6</v>
      </c>
      <c r="J417" s="156">
        <v>42878</v>
      </c>
      <c r="K417" s="284">
        <v>1203.6</v>
      </c>
    </row>
    <row r="418" spans="1:11" ht="12.75">
      <c r="A418" s="460"/>
      <c r="B418" s="460"/>
      <c r="C418" s="630"/>
      <c r="D418" s="632"/>
      <c r="E418" s="618"/>
      <c r="F418" s="615"/>
      <c r="G418" s="615"/>
      <c r="H418" s="274">
        <v>42827</v>
      </c>
      <c r="I418" s="272">
        <v>1203.6</v>
      </c>
      <c r="J418" s="156">
        <v>42878</v>
      </c>
      <c r="K418" s="284">
        <v>1203.6</v>
      </c>
    </row>
    <row r="419" spans="1:11" ht="12.75">
      <c r="A419" s="462"/>
      <c r="B419" s="462"/>
      <c r="C419" s="631"/>
      <c r="D419" s="633"/>
      <c r="E419" s="619"/>
      <c r="F419" s="458"/>
      <c r="G419" s="458"/>
      <c r="H419" s="274">
        <v>42857</v>
      </c>
      <c r="I419" s="272">
        <v>1203.6</v>
      </c>
      <c r="J419" s="156">
        <v>42878</v>
      </c>
      <c r="K419" s="284">
        <v>1203.6</v>
      </c>
    </row>
    <row r="420" spans="1:11" ht="12.75">
      <c r="A420" s="473">
        <v>29</v>
      </c>
      <c r="B420" s="473" t="s">
        <v>110</v>
      </c>
      <c r="C420" s="640">
        <v>2919058</v>
      </c>
      <c r="D420" s="643" t="s">
        <v>322</v>
      </c>
      <c r="E420" s="488">
        <v>129</v>
      </c>
      <c r="F420" s="416">
        <f>E420*8.5</f>
        <v>1096.5</v>
      </c>
      <c r="G420" s="416">
        <v>3289.5</v>
      </c>
      <c r="H420" s="142">
        <v>42737</v>
      </c>
      <c r="I420" s="271">
        <v>822.375</v>
      </c>
      <c r="J420" s="48"/>
      <c r="K420" s="104"/>
    </row>
    <row r="421" spans="1:11" ht="12.75">
      <c r="A421" s="474"/>
      <c r="B421" s="474"/>
      <c r="C421" s="641"/>
      <c r="D421" s="644"/>
      <c r="E421" s="489"/>
      <c r="F421" s="417"/>
      <c r="G421" s="417"/>
      <c r="H421" s="142">
        <v>42768</v>
      </c>
      <c r="I421" s="271">
        <v>822.375</v>
      </c>
      <c r="J421" s="161"/>
      <c r="K421" s="162"/>
    </row>
    <row r="422" spans="1:11" ht="12.75">
      <c r="A422" s="474"/>
      <c r="B422" s="474"/>
      <c r="C422" s="641"/>
      <c r="D422" s="644"/>
      <c r="E422" s="489"/>
      <c r="F422" s="417"/>
      <c r="G422" s="417"/>
      <c r="H422" s="142">
        <v>42796</v>
      </c>
      <c r="I422" s="271">
        <v>822.375</v>
      </c>
      <c r="J422" s="48"/>
      <c r="K422" s="104"/>
    </row>
    <row r="423" spans="1:11" ht="12.75">
      <c r="A423" s="474"/>
      <c r="B423" s="474"/>
      <c r="C423" s="641"/>
      <c r="D423" s="644"/>
      <c r="E423" s="489"/>
      <c r="F423" s="417"/>
      <c r="G423" s="417"/>
      <c r="H423" s="142">
        <v>42827</v>
      </c>
      <c r="I423" s="271">
        <v>822.375</v>
      </c>
      <c r="J423" s="161"/>
      <c r="K423" s="162"/>
    </row>
    <row r="424" spans="1:11" ht="12.75">
      <c r="A424" s="559">
        <v>29</v>
      </c>
      <c r="B424" s="559" t="s">
        <v>110</v>
      </c>
      <c r="C424" s="646">
        <v>2919157</v>
      </c>
      <c r="D424" s="647" t="s">
        <v>255</v>
      </c>
      <c r="E424" s="617">
        <v>1715</v>
      </c>
      <c r="F424" s="616">
        <f>E424*8.5</f>
        <v>14577.5</v>
      </c>
      <c r="G424" s="616">
        <v>43732.5</v>
      </c>
      <c r="H424" s="274">
        <v>42737</v>
      </c>
      <c r="I424" s="272">
        <v>7288.75</v>
      </c>
      <c r="J424" s="31">
        <v>42972</v>
      </c>
      <c r="K424" s="149">
        <v>7288.75</v>
      </c>
    </row>
    <row r="425" spans="1:11" ht="12.75">
      <c r="A425" s="460"/>
      <c r="B425" s="460"/>
      <c r="C425" s="630"/>
      <c r="D425" s="632"/>
      <c r="E425" s="618"/>
      <c r="F425" s="615"/>
      <c r="G425" s="615"/>
      <c r="H425" s="274">
        <v>42768</v>
      </c>
      <c r="I425" s="272">
        <v>7288.75</v>
      </c>
      <c r="J425" s="156">
        <v>42986</v>
      </c>
      <c r="K425" s="284">
        <v>7288.75</v>
      </c>
    </row>
    <row r="426" spans="1:11" ht="12.75">
      <c r="A426" s="460"/>
      <c r="B426" s="460"/>
      <c r="C426" s="630"/>
      <c r="D426" s="632"/>
      <c r="E426" s="618"/>
      <c r="F426" s="615"/>
      <c r="G426" s="615"/>
      <c r="H426" s="274">
        <v>42796</v>
      </c>
      <c r="I426" s="272">
        <v>7288.75</v>
      </c>
      <c r="J426" s="31">
        <v>42986</v>
      </c>
      <c r="K426" s="149">
        <v>7288.75</v>
      </c>
    </row>
    <row r="427" spans="1:11" ht="12.75">
      <c r="A427" s="460"/>
      <c r="B427" s="460"/>
      <c r="C427" s="630"/>
      <c r="D427" s="632"/>
      <c r="E427" s="618"/>
      <c r="F427" s="615"/>
      <c r="G427" s="615"/>
      <c r="H427" s="274">
        <v>42827</v>
      </c>
      <c r="I427" s="272">
        <v>7288.75</v>
      </c>
      <c r="J427" s="156">
        <v>42972</v>
      </c>
      <c r="K427" s="284">
        <v>7288.75</v>
      </c>
    </row>
    <row r="428" spans="1:11" ht="12.75">
      <c r="A428" s="460"/>
      <c r="B428" s="460"/>
      <c r="C428" s="630"/>
      <c r="D428" s="632"/>
      <c r="E428" s="618"/>
      <c r="F428" s="615"/>
      <c r="G428" s="615"/>
      <c r="H428" s="274">
        <v>42857</v>
      </c>
      <c r="I428" s="272">
        <v>7288.75</v>
      </c>
      <c r="J428" s="31">
        <v>42944</v>
      </c>
      <c r="K428" s="149">
        <v>7288.75</v>
      </c>
    </row>
    <row r="429" spans="1:11" ht="12.75">
      <c r="A429" s="462"/>
      <c r="B429" s="462"/>
      <c r="C429" s="631"/>
      <c r="D429" s="633"/>
      <c r="E429" s="619"/>
      <c r="F429" s="458"/>
      <c r="G429" s="458"/>
      <c r="H429" s="274">
        <v>42888</v>
      </c>
      <c r="I429" s="272">
        <v>7288.75</v>
      </c>
      <c r="J429" s="156">
        <v>42944</v>
      </c>
      <c r="K429" s="284">
        <v>7288.75</v>
      </c>
    </row>
    <row r="430" spans="1:11" ht="12.75">
      <c r="A430" s="153">
        <v>29</v>
      </c>
      <c r="B430" s="153" t="s">
        <v>110</v>
      </c>
      <c r="C430" s="269">
        <v>2919306</v>
      </c>
      <c r="D430" s="268" t="s">
        <v>256</v>
      </c>
      <c r="E430" s="152">
        <v>3</v>
      </c>
      <c r="F430" s="227">
        <f>E430*8.5</f>
        <v>25.5</v>
      </c>
      <c r="G430" s="227">
        <v>76.5</v>
      </c>
      <c r="H430" s="142">
        <v>42737</v>
      </c>
      <c r="I430" s="271">
        <v>76.5</v>
      </c>
      <c r="J430" s="48">
        <v>42843</v>
      </c>
      <c r="K430" s="104">
        <v>76.5</v>
      </c>
    </row>
    <row r="431" spans="1:11" ht="12.75">
      <c r="A431" s="559">
        <v>29</v>
      </c>
      <c r="B431" s="559" t="s">
        <v>110</v>
      </c>
      <c r="C431" s="646">
        <v>2919405</v>
      </c>
      <c r="D431" s="647" t="s">
        <v>257</v>
      </c>
      <c r="E431" s="617">
        <v>1086</v>
      </c>
      <c r="F431" s="616">
        <f>E431*8.5</f>
        <v>9231</v>
      </c>
      <c r="G431" s="616">
        <v>27693</v>
      </c>
      <c r="H431" s="274">
        <v>42737</v>
      </c>
      <c r="I431" s="272">
        <v>4615.5</v>
      </c>
      <c r="J431" s="31">
        <v>42942</v>
      </c>
      <c r="K431" s="149">
        <v>4615</v>
      </c>
    </row>
    <row r="432" spans="1:11" ht="12.75">
      <c r="A432" s="460"/>
      <c r="B432" s="460"/>
      <c r="C432" s="630"/>
      <c r="D432" s="632"/>
      <c r="E432" s="618"/>
      <c r="F432" s="615"/>
      <c r="G432" s="615"/>
      <c r="H432" s="274">
        <v>42768</v>
      </c>
      <c r="I432" s="272">
        <v>4615.5</v>
      </c>
      <c r="J432" s="31">
        <v>42942</v>
      </c>
      <c r="K432" s="149">
        <v>4615</v>
      </c>
    </row>
    <row r="433" spans="1:11" ht="12.75">
      <c r="A433" s="460"/>
      <c r="B433" s="460"/>
      <c r="C433" s="630"/>
      <c r="D433" s="632"/>
      <c r="E433" s="618"/>
      <c r="F433" s="615"/>
      <c r="G433" s="615"/>
      <c r="H433" s="274">
        <v>42796</v>
      </c>
      <c r="I433" s="272">
        <v>4615.5</v>
      </c>
      <c r="J433" s="31">
        <v>42942</v>
      </c>
      <c r="K433" s="149">
        <v>4615</v>
      </c>
    </row>
    <row r="434" spans="1:11" ht="12.75">
      <c r="A434" s="460"/>
      <c r="B434" s="460"/>
      <c r="C434" s="630"/>
      <c r="D434" s="632"/>
      <c r="E434" s="618"/>
      <c r="F434" s="615"/>
      <c r="G434" s="615"/>
      <c r="H434" s="274">
        <v>42827</v>
      </c>
      <c r="I434" s="272">
        <v>4615.5</v>
      </c>
      <c r="J434" s="31">
        <v>42942</v>
      </c>
      <c r="K434" s="149">
        <v>4615</v>
      </c>
    </row>
    <row r="435" spans="1:11" ht="12.75">
      <c r="A435" s="460"/>
      <c r="B435" s="460"/>
      <c r="C435" s="630"/>
      <c r="D435" s="632"/>
      <c r="E435" s="618"/>
      <c r="F435" s="615"/>
      <c r="G435" s="615"/>
      <c r="H435" s="274">
        <v>42857</v>
      </c>
      <c r="I435" s="272">
        <v>4615.5</v>
      </c>
      <c r="J435" s="156">
        <v>42983</v>
      </c>
      <c r="K435" s="284">
        <v>4615.5</v>
      </c>
    </row>
    <row r="436" spans="1:11" ht="12.75">
      <c r="A436" s="462"/>
      <c r="B436" s="462"/>
      <c r="C436" s="631"/>
      <c r="D436" s="633"/>
      <c r="E436" s="619"/>
      <c r="F436" s="458"/>
      <c r="G436" s="458"/>
      <c r="H436" s="274">
        <v>42888</v>
      </c>
      <c r="I436" s="272">
        <v>4615.5</v>
      </c>
      <c r="J436" s="156">
        <v>42983</v>
      </c>
      <c r="K436" s="284">
        <v>4615.5</v>
      </c>
    </row>
    <row r="437" spans="1:11" ht="12.75">
      <c r="A437" s="473">
        <v>29</v>
      </c>
      <c r="B437" s="473" t="s">
        <v>110</v>
      </c>
      <c r="C437" s="640">
        <v>2919504</v>
      </c>
      <c r="D437" s="643" t="s">
        <v>258</v>
      </c>
      <c r="E437" s="488">
        <v>2283</v>
      </c>
      <c r="F437" s="416">
        <f>E437*8.5</f>
        <v>19405.5</v>
      </c>
      <c r="G437" s="416">
        <v>58216.5</v>
      </c>
      <c r="H437" s="142">
        <v>42737</v>
      </c>
      <c r="I437" s="271">
        <v>9702.75</v>
      </c>
      <c r="J437" s="48">
        <v>42782</v>
      </c>
      <c r="K437" s="104">
        <v>9702.75</v>
      </c>
    </row>
    <row r="438" spans="1:11" ht="12.75">
      <c r="A438" s="474"/>
      <c r="B438" s="474"/>
      <c r="C438" s="641"/>
      <c r="D438" s="644"/>
      <c r="E438" s="489"/>
      <c r="F438" s="417"/>
      <c r="G438" s="417"/>
      <c r="H438" s="142">
        <v>42768</v>
      </c>
      <c r="I438" s="271">
        <v>9702.75</v>
      </c>
      <c r="J438" s="161">
        <v>42782</v>
      </c>
      <c r="K438" s="162">
        <v>9702.75</v>
      </c>
    </row>
    <row r="439" spans="1:11" ht="12.75">
      <c r="A439" s="474"/>
      <c r="B439" s="474"/>
      <c r="C439" s="641"/>
      <c r="D439" s="644"/>
      <c r="E439" s="489"/>
      <c r="F439" s="417"/>
      <c r="G439" s="417"/>
      <c r="H439" s="142">
        <v>42796</v>
      </c>
      <c r="I439" s="271">
        <v>9702.75</v>
      </c>
      <c r="J439" s="48">
        <v>42797</v>
      </c>
      <c r="K439" s="104">
        <v>9702.75</v>
      </c>
    </row>
    <row r="440" spans="1:11" ht="12.75">
      <c r="A440" s="474"/>
      <c r="B440" s="474"/>
      <c r="C440" s="641"/>
      <c r="D440" s="644"/>
      <c r="E440" s="489"/>
      <c r="F440" s="417"/>
      <c r="G440" s="417"/>
      <c r="H440" s="142">
        <v>42827</v>
      </c>
      <c r="I440" s="271">
        <v>9702.75</v>
      </c>
      <c r="J440" s="161">
        <v>42829</v>
      </c>
      <c r="K440" s="162">
        <v>9702.75</v>
      </c>
    </row>
    <row r="441" spans="1:11" ht="12.75">
      <c r="A441" s="474"/>
      <c r="B441" s="474"/>
      <c r="C441" s="641"/>
      <c r="D441" s="644"/>
      <c r="E441" s="489"/>
      <c r="F441" s="417"/>
      <c r="G441" s="417"/>
      <c r="H441" s="142">
        <v>42857</v>
      </c>
      <c r="I441" s="271">
        <v>9702.75</v>
      </c>
      <c r="J441" s="48">
        <v>42850</v>
      </c>
      <c r="K441" s="104">
        <v>9702.75</v>
      </c>
    </row>
    <row r="442" spans="1:11" ht="12.75">
      <c r="A442" s="474"/>
      <c r="B442" s="474"/>
      <c r="C442" s="641"/>
      <c r="D442" s="644"/>
      <c r="E442" s="489"/>
      <c r="F442" s="418"/>
      <c r="G442" s="418"/>
      <c r="H442" s="142">
        <v>42888</v>
      </c>
      <c r="I442" s="271">
        <v>9702.75</v>
      </c>
      <c r="J442" s="161">
        <v>42888</v>
      </c>
      <c r="K442" s="104">
        <v>9702.75</v>
      </c>
    </row>
    <row r="443" spans="1:11" ht="12.75">
      <c r="A443" s="559">
        <v>29</v>
      </c>
      <c r="B443" s="559" t="s">
        <v>110</v>
      </c>
      <c r="C443" s="646">
        <v>2919603</v>
      </c>
      <c r="D443" s="647" t="s">
        <v>259</v>
      </c>
      <c r="E443" s="617">
        <v>875</v>
      </c>
      <c r="F443" s="616">
        <f>E443*8.5</f>
        <v>7437.5</v>
      </c>
      <c r="G443" s="616">
        <v>22312.5</v>
      </c>
      <c r="H443" s="274">
        <v>42737</v>
      </c>
      <c r="I443" s="272">
        <v>3718.75</v>
      </c>
      <c r="J443" s="125">
        <v>42775</v>
      </c>
      <c r="K443" s="169">
        <v>3718.75</v>
      </c>
    </row>
    <row r="444" spans="1:11" ht="12.75">
      <c r="A444" s="460"/>
      <c r="B444" s="460"/>
      <c r="C444" s="630"/>
      <c r="D444" s="632"/>
      <c r="E444" s="618"/>
      <c r="F444" s="615"/>
      <c r="G444" s="615"/>
      <c r="H444" s="274">
        <v>42768</v>
      </c>
      <c r="I444" s="272">
        <v>3718.75</v>
      </c>
      <c r="J444" s="125">
        <v>42796</v>
      </c>
      <c r="K444" s="169">
        <v>3718.75</v>
      </c>
    </row>
    <row r="445" spans="1:11" ht="12.75">
      <c r="A445" s="460"/>
      <c r="B445" s="460"/>
      <c r="C445" s="630"/>
      <c r="D445" s="632"/>
      <c r="E445" s="618"/>
      <c r="F445" s="615"/>
      <c r="G445" s="615"/>
      <c r="H445" s="274">
        <v>42796</v>
      </c>
      <c r="I445" s="272">
        <v>3718.75</v>
      </c>
      <c r="J445" s="125">
        <v>42808</v>
      </c>
      <c r="K445" s="169">
        <v>3718.75</v>
      </c>
    </row>
    <row r="446" spans="1:11" ht="12.75">
      <c r="A446" s="460"/>
      <c r="B446" s="460"/>
      <c r="C446" s="630"/>
      <c r="D446" s="632"/>
      <c r="E446" s="618"/>
      <c r="F446" s="615"/>
      <c r="G446" s="615"/>
      <c r="H446" s="274">
        <v>42827</v>
      </c>
      <c r="I446" s="272">
        <v>3718.75</v>
      </c>
      <c r="J446" s="125">
        <v>42831</v>
      </c>
      <c r="K446" s="169">
        <v>3718.75</v>
      </c>
    </row>
    <row r="447" spans="1:11" ht="12.75">
      <c r="A447" s="460"/>
      <c r="B447" s="460"/>
      <c r="C447" s="630"/>
      <c r="D447" s="632"/>
      <c r="E447" s="618"/>
      <c r="F447" s="615"/>
      <c r="G447" s="615"/>
      <c r="H447" s="274">
        <v>42857</v>
      </c>
      <c r="I447" s="272">
        <v>3718.75</v>
      </c>
      <c r="J447" s="125">
        <v>42860</v>
      </c>
      <c r="K447" s="169">
        <v>3718.75</v>
      </c>
    </row>
    <row r="448" spans="1:11" ht="12.75">
      <c r="A448" s="462"/>
      <c r="B448" s="462"/>
      <c r="C448" s="631"/>
      <c r="D448" s="633"/>
      <c r="E448" s="619"/>
      <c r="F448" s="458"/>
      <c r="G448" s="458"/>
      <c r="H448" s="274">
        <v>42888</v>
      </c>
      <c r="I448" s="272">
        <v>3718.75</v>
      </c>
      <c r="J448" s="125">
        <v>42893</v>
      </c>
      <c r="K448" s="169">
        <v>3718.75</v>
      </c>
    </row>
    <row r="449" spans="1:11" ht="12.75">
      <c r="A449" s="473">
        <v>29</v>
      </c>
      <c r="B449" s="473" t="s">
        <v>110</v>
      </c>
      <c r="C449" s="640">
        <v>2919801</v>
      </c>
      <c r="D449" s="643" t="s">
        <v>260</v>
      </c>
      <c r="E449" s="488">
        <v>2896</v>
      </c>
      <c r="F449" s="416">
        <f>E449*8.5</f>
        <v>24616</v>
      </c>
      <c r="G449" s="416">
        <v>73848</v>
      </c>
      <c r="H449" s="142">
        <v>42737</v>
      </c>
      <c r="I449" s="271">
        <v>12308</v>
      </c>
      <c r="J449" s="48">
        <v>42928</v>
      </c>
      <c r="K449" s="104">
        <v>12308</v>
      </c>
    </row>
    <row r="450" spans="1:12" ht="12.75">
      <c r="A450" s="474"/>
      <c r="B450" s="474"/>
      <c r="C450" s="641"/>
      <c r="D450" s="644"/>
      <c r="E450" s="489"/>
      <c r="F450" s="417"/>
      <c r="G450" s="417"/>
      <c r="H450" s="142">
        <v>42768</v>
      </c>
      <c r="I450" s="271">
        <v>12308</v>
      </c>
      <c r="J450" s="161">
        <v>42928</v>
      </c>
      <c r="K450" s="374">
        <v>221.56</v>
      </c>
      <c r="L450" t="s">
        <v>1196</v>
      </c>
    </row>
    <row r="451" spans="1:11" ht="12.75">
      <c r="A451" s="474"/>
      <c r="B451" s="474"/>
      <c r="C451" s="641"/>
      <c r="D451" s="644"/>
      <c r="E451" s="489"/>
      <c r="F451" s="417"/>
      <c r="G451" s="417"/>
      <c r="H451" s="142"/>
      <c r="I451" s="271"/>
      <c r="J451" s="161">
        <v>42957</v>
      </c>
      <c r="K451" s="374">
        <v>12086.44</v>
      </c>
    </row>
    <row r="452" spans="1:11" ht="12.75">
      <c r="A452" s="474"/>
      <c r="B452" s="474"/>
      <c r="C452" s="641"/>
      <c r="D452" s="644"/>
      <c r="E452" s="489"/>
      <c r="F452" s="417"/>
      <c r="G452" s="417"/>
      <c r="H452" s="142">
        <v>42796</v>
      </c>
      <c r="I452" s="271">
        <v>12308</v>
      </c>
      <c r="J452" s="48">
        <v>42928</v>
      </c>
      <c r="K452" s="104">
        <v>12308</v>
      </c>
    </row>
    <row r="453" spans="1:11" ht="12.75">
      <c r="A453" s="474"/>
      <c r="B453" s="474"/>
      <c r="C453" s="641"/>
      <c r="D453" s="644"/>
      <c r="E453" s="489"/>
      <c r="F453" s="417"/>
      <c r="G453" s="417"/>
      <c r="H453" s="142">
        <v>42827</v>
      </c>
      <c r="I453" s="271">
        <v>12308</v>
      </c>
      <c r="J453" s="161">
        <v>42928</v>
      </c>
      <c r="K453" s="162">
        <v>12308</v>
      </c>
    </row>
    <row r="454" spans="1:11" ht="12.75">
      <c r="A454" s="474"/>
      <c r="B454" s="474"/>
      <c r="C454" s="641"/>
      <c r="D454" s="644"/>
      <c r="E454" s="489"/>
      <c r="F454" s="417"/>
      <c r="G454" s="417"/>
      <c r="H454" s="142">
        <v>42857</v>
      </c>
      <c r="I454" s="271">
        <v>12308</v>
      </c>
      <c r="J454" s="48">
        <v>42957</v>
      </c>
      <c r="K454" s="162">
        <v>12308</v>
      </c>
    </row>
    <row r="455" spans="1:11" ht="12.75">
      <c r="A455" s="475"/>
      <c r="B455" s="475"/>
      <c r="C455" s="642"/>
      <c r="D455" s="645"/>
      <c r="E455" s="490"/>
      <c r="F455" s="418"/>
      <c r="G455" s="418"/>
      <c r="H455" s="142">
        <v>42888</v>
      </c>
      <c r="I455" s="271">
        <v>12308</v>
      </c>
      <c r="J455" s="161">
        <v>42990</v>
      </c>
      <c r="K455" s="162">
        <v>12308</v>
      </c>
    </row>
    <row r="456" spans="1:11" ht="12.75">
      <c r="A456" s="559">
        <v>29</v>
      </c>
      <c r="B456" s="559" t="s">
        <v>110</v>
      </c>
      <c r="C456" s="646">
        <v>2919900</v>
      </c>
      <c r="D456" s="647" t="s">
        <v>261</v>
      </c>
      <c r="E456" s="617">
        <v>240</v>
      </c>
      <c r="F456" s="616">
        <f>E456*8.5</f>
        <v>2040</v>
      </c>
      <c r="G456" s="616">
        <v>6120</v>
      </c>
      <c r="H456" s="274">
        <v>42737</v>
      </c>
      <c r="I456" s="272">
        <v>1224</v>
      </c>
      <c r="J456" s="125">
        <v>42810</v>
      </c>
      <c r="K456" s="169">
        <v>1224</v>
      </c>
    </row>
    <row r="457" spans="1:11" ht="12.75">
      <c r="A457" s="460"/>
      <c r="B457" s="460"/>
      <c r="C457" s="630"/>
      <c r="D457" s="632"/>
      <c r="E457" s="618"/>
      <c r="F457" s="615"/>
      <c r="G457" s="615"/>
      <c r="H457" s="274">
        <v>42768</v>
      </c>
      <c r="I457" s="272">
        <v>1224</v>
      </c>
      <c r="J457" s="125">
        <v>42845</v>
      </c>
      <c r="K457" s="169">
        <v>1224</v>
      </c>
    </row>
    <row r="458" spans="1:11" ht="12.75">
      <c r="A458" s="460"/>
      <c r="B458" s="460"/>
      <c r="C458" s="630"/>
      <c r="D458" s="632"/>
      <c r="E458" s="618"/>
      <c r="F458" s="615"/>
      <c r="G458" s="615"/>
      <c r="H458" s="274">
        <v>42796</v>
      </c>
      <c r="I458" s="272">
        <v>1224</v>
      </c>
      <c r="J458" s="125">
        <v>42866</v>
      </c>
      <c r="K458" s="169">
        <v>1224</v>
      </c>
    </row>
    <row r="459" spans="1:11" ht="12.75">
      <c r="A459" s="460"/>
      <c r="B459" s="460"/>
      <c r="C459" s="630"/>
      <c r="D459" s="632"/>
      <c r="E459" s="618"/>
      <c r="F459" s="615"/>
      <c r="G459" s="615"/>
      <c r="H459" s="274">
        <v>42827</v>
      </c>
      <c r="I459" s="272">
        <v>1224</v>
      </c>
      <c r="J459" s="125">
        <v>42898</v>
      </c>
      <c r="K459" s="169">
        <v>1224</v>
      </c>
    </row>
    <row r="460" spans="1:11" ht="12.75">
      <c r="A460" s="462"/>
      <c r="B460" s="462"/>
      <c r="C460" s="631"/>
      <c r="D460" s="633"/>
      <c r="E460" s="619"/>
      <c r="F460" s="458"/>
      <c r="G460" s="458"/>
      <c r="H460" s="274">
        <v>42857</v>
      </c>
      <c r="I460" s="272">
        <v>1224</v>
      </c>
      <c r="J460" s="125">
        <v>42943</v>
      </c>
      <c r="K460" s="169">
        <v>1224</v>
      </c>
    </row>
    <row r="461" spans="1:11" ht="12.75">
      <c r="A461" s="473">
        <v>29</v>
      </c>
      <c r="B461" s="473" t="s">
        <v>110</v>
      </c>
      <c r="C461" s="634">
        <v>2919959</v>
      </c>
      <c r="D461" s="637" t="s">
        <v>262</v>
      </c>
      <c r="E461" s="488">
        <v>682</v>
      </c>
      <c r="F461" s="416">
        <f>E461*8.5</f>
        <v>5797</v>
      </c>
      <c r="G461" s="416">
        <v>17391</v>
      </c>
      <c r="H461" s="142">
        <v>42737</v>
      </c>
      <c r="I461" s="271">
        <v>2898.5</v>
      </c>
      <c r="J461" s="48">
        <v>42766</v>
      </c>
      <c r="K461" s="104">
        <v>2898.5</v>
      </c>
    </row>
    <row r="462" spans="1:11" ht="12.75">
      <c r="A462" s="474"/>
      <c r="B462" s="474"/>
      <c r="C462" s="635"/>
      <c r="D462" s="638"/>
      <c r="E462" s="489"/>
      <c r="F462" s="417"/>
      <c r="G462" s="417"/>
      <c r="H462" s="142">
        <v>42768</v>
      </c>
      <c r="I462" s="271">
        <v>2898.5</v>
      </c>
      <c r="J462" s="161">
        <v>42766</v>
      </c>
      <c r="K462" s="162">
        <v>2898.5</v>
      </c>
    </row>
    <row r="463" spans="1:11" ht="12.75">
      <c r="A463" s="474"/>
      <c r="B463" s="474"/>
      <c r="C463" s="635"/>
      <c r="D463" s="638"/>
      <c r="E463" s="489"/>
      <c r="F463" s="417"/>
      <c r="G463" s="417"/>
      <c r="H463" s="142">
        <v>42796</v>
      </c>
      <c r="I463" s="271">
        <v>2898.5</v>
      </c>
      <c r="J463" s="161">
        <v>42796</v>
      </c>
      <c r="K463" s="162">
        <v>2898.5</v>
      </c>
    </row>
    <row r="464" spans="1:11" ht="12.75">
      <c r="A464" s="474"/>
      <c r="B464" s="474"/>
      <c r="C464" s="635"/>
      <c r="D464" s="638"/>
      <c r="E464" s="489"/>
      <c r="F464" s="417"/>
      <c r="G464" s="417"/>
      <c r="H464" s="142">
        <v>42827</v>
      </c>
      <c r="I464" s="271">
        <v>2898.5</v>
      </c>
      <c r="J464" s="48">
        <v>42825</v>
      </c>
      <c r="K464" s="104">
        <v>2898.5</v>
      </c>
    </row>
    <row r="465" spans="1:11" ht="12.75">
      <c r="A465" s="474"/>
      <c r="B465" s="474"/>
      <c r="C465" s="635"/>
      <c r="D465" s="638"/>
      <c r="E465" s="489"/>
      <c r="F465" s="417"/>
      <c r="G465" s="417"/>
      <c r="H465" s="142">
        <v>42857</v>
      </c>
      <c r="I465" s="271">
        <v>2898.5</v>
      </c>
      <c r="J465" s="161">
        <v>42864</v>
      </c>
      <c r="K465" s="162">
        <v>2898.5</v>
      </c>
    </row>
    <row r="466" spans="1:11" ht="12.75">
      <c r="A466" s="475"/>
      <c r="B466" s="475"/>
      <c r="C466" s="636"/>
      <c r="D466" s="639"/>
      <c r="E466" s="490"/>
      <c r="F466" s="418"/>
      <c r="G466" s="418"/>
      <c r="H466" s="142">
        <v>42888</v>
      </c>
      <c r="I466" s="271">
        <v>2898.5</v>
      </c>
      <c r="J466" s="161">
        <v>42888</v>
      </c>
      <c r="K466" s="162">
        <v>2898.5</v>
      </c>
    </row>
    <row r="467" spans="1:11" ht="12.75">
      <c r="A467" s="559">
        <v>29</v>
      </c>
      <c r="B467" s="559" t="s">
        <v>110</v>
      </c>
      <c r="C467" s="646">
        <v>2920205</v>
      </c>
      <c r="D467" s="647" t="s">
        <v>263</v>
      </c>
      <c r="E467" s="617">
        <v>1177</v>
      </c>
      <c r="F467" s="616">
        <f>E467*8.5</f>
        <v>10004.5</v>
      </c>
      <c r="G467" s="616">
        <v>30013.5</v>
      </c>
      <c r="H467" s="274">
        <v>42737</v>
      </c>
      <c r="I467" s="272">
        <v>5002.25</v>
      </c>
      <c r="J467" s="157">
        <v>42947</v>
      </c>
      <c r="K467" s="150">
        <v>5002.25</v>
      </c>
    </row>
    <row r="468" spans="1:11" ht="12.75">
      <c r="A468" s="460"/>
      <c r="B468" s="460"/>
      <c r="C468" s="630"/>
      <c r="D468" s="632"/>
      <c r="E468" s="618"/>
      <c r="F468" s="615"/>
      <c r="G468" s="615"/>
      <c r="H468" s="274">
        <v>42768</v>
      </c>
      <c r="I468" s="272">
        <v>5002.25</v>
      </c>
      <c r="J468" s="157"/>
      <c r="K468" s="150"/>
    </row>
    <row r="469" spans="1:11" ht="12.75">
      <c r="A469" s="460"/>
      <c r="B469" s="460"/>
      <c r="C469" s="630"/>
      <c r="D469" s="632"/>
      <c r="E469" s="618"/>
      <c r="F469" s="615"/>
      <c r="G469" s="615"/>
      <c r="H469" s="274">
        <v>42796</v>
      </c>
      <c r="I469" s="272">
        <v>5002.25</v>
      </c>
      <c r="J469" s="157">
        <v>42984</v>
      </c>
      <c r="K469" s="150">
        <v>5002.25</v>
      </c>
    </row>
    <row r="470" spans="1:11" ht="12.75">
      <c r="A470" s="460"/>
      <c r="B470" s="460"/>
      <c r="C470" s="630"/>
      <c r="D470" s="632"/>
      <c r="E470" s="618"/>
      <c r="F470" s="615"/>
      <c r="G470" s="615"/>
      <c r="H470" s="274">
        <v>42827</v>
      </c>
      <c r="I470" s="272">
        <v>5002.25</v>
      </c>
      <c r="J470" s="157"/>
      <c r="K470" s="150"/>
    </row>
    <row r="471" spans="1:11" ht="12.75">
      <c r="A471" s="460"/>
      <c r="B471" s="460"/>
      <c r="C471" s="630"/>
      <c r="D471" s="632"/>
      <c r="E471" s="618"/>
      <c r="F471" s="615"/>
      <c r="G471" s="615"/>
      <c r="H471" s="274">
        <v>42857</v>
      </c>
      <c r="I471" s="272">
        <v>5002.25</v>
      </c>
      <c r="J471" s="157"/>
      <c r="K471" s="150"/>
    </row>
    <row r="472" spans="1:11" ht="12.75">
      <c r="A472" s="462"/>
      <c r="B472" s="462"/>
      <c r="C472" s="631"/>
      <c r="D472" s="633"/>
      <c r="E472" s="619"/>
      <c r="F472" s="458"/>
      <c r="G472" s="458"/>
      <c r="H472" s="274">
        <v>42888</v>
      </c>
      <c r="I472" s="272">
        <v>5002.25</v>
      </c>
      <c r="J472" s="157"/>
      <c r="K472" s="150"/>
    </row>
    <row r="473" spans="1:11" ht="12.75">
      <c r="A473" s="473">
        <v>29</v>
      </c>
      <c r="B473" s="473" t="s">
        <v>110</v>
      </c>
      <c r="C473" s="634">
        <v>2920304</v>
      </c>
      <c r="D473" s="637" t="s">
        <v>264</v>
      </c>
      <c r="E473" s="488">
        <v>829</v>
      </c>
      <c r="F473" s="416">
        <f>E473*8.5</f>
        <v>7046.5</v>
      </c>
      <c r="G473" s="416">
        <v>21139.5</v>
      </c>
      <c r="H473" s="142">
        <v>42737</v>
      </c>
      <c r="I473" s="271">
        <v>3523.25</v>
      </c>
      <c r="J473" s="124">
        <v>42790</v>
      </c>
      <c r="K473" s="103">
        <v>3523.25</v>
      </c>
    </row>
    <row r="474" spans="1:11" ht="12.75">
      <c r="A474" s="474"/>
      <c r="B474" s="474"/>
      <c r="C474" s="635"/>
      <c r="D474" s="638"/>
      <c r="E474" s="489"/>
      <c r="F474" s="417"/>
      <c r="G474" s="417"/>
      <c r="H474" s="142">
        <v>42768</v>
      </c>
      <c r="I474" s="271">
        <v>3523.25</v>
      </c>
      <c r="J474" s="124">
        <v>42790</v>
      </c>
      <c r="K474" s="103">
        <v>3523.25</v>
      </c>
    </row>
    <row r="475" spans="1:11" ht="12.75">
      <c r="A475" s="474"/>
      <c r="B475" s="474"/>
      <c r="C475" s="635"/>
      <c r="D475" s="638"/>
      <c r="E475" s="489"/>
      <c r="F475" s="417"/>
      <c r="G475" s="417"/>
      <c r="H475" s="142">
        <v>42796</v>
      </c>
      <c r="I475" s="271">
        <v>3523.25</v>
      </c>
      <c r="J475" s="185">
        <v>42804</v>
      </c>
      <c r="K475" s="103">
        <v>3523.25</v>
      </c>
    </row>
    <row r="476" spans="1:11" ht="12.75">
      <c r="A476" s="474"/>
      <c r="B476" s="474"/>
      <c r="C476" s="635"/>
      <c r="D476" s="638"/>
      <c r="E476" s="489"/>
      <c r="F476" s="417"/>
      <c r="G476" s="417"/>
      <c r="H476" s="142">
        <v>42827</v>
      </c>
      <c r="I476" s="271">
        <v>3523.25</v>
      </c>
      <c r="J476" s="185">
        <v>42835</v>
      </c>
      <c r="K476" s="103">
        <v>3523.25</v>
      </c>
    </row>
    <row r="477" spans="1:11" ht="12.75">
      <c r="A477" s="474"/>
      <c r="B477" s="474"/>
      <c r="C477" s="635"/>
      <c r="D477" s="638"/>
      <c r="E477" s="489"/>
      <c r="F477" s="417"/>
      <c r="G477" s="417"/>
      <c r="H477" s="142">
        <v>42857</v>
      </c>
      <c r="I477" s="271">
        <v>3523.25</v>
      </c>
      <c r="J477" s="124">
        <v>42865</v>
      </c>
      <c r="K477" s="103">
        <v>3523.25</v>
      </c>
    </row>
    <row r="478" spans="1:11" ht="12.75">
      <c r="A478" s="475"/>
      <c r="B478" s="475"/>
      <c r="C478" s="636"/>
      <c r="D478" s="639"/>
      <c r="E478" s="490"/>
      <c r="F478" s="418"/>
      <c r="G478" s="418"/>
      <c r="H478" s="142">
        <v>42888</v>
      </c>
      <c r="I478" s="271">
        <v>3523.25</v>
      </c>
      <c r="J478" s="124">
        <v>42895</v>
      </c>
      <c r="K478" s="103">
        <v>3523.25</v>
      </c>
    </row>
    <row r="479" spans="1:11" ht="12.75">
      <c r="A479" s="559">
        <v>29</v>
      </c>
      <c r="B479" s="559" t="s">
        <v>110</v>
      </c>
      <c r="C479" s="646">
        <v>2920403</v>
      </c>
      <c r="D479" s="647" t="s">
        <v>265</v>
      </c>
      <c r="E479" s="617">
        <v>1079</v>
      </c>
      <c r="F479" s="616">
        <f>E479*8.5</f>
        <v>9171.5</v>
      </c>
      <c r="G479" s="616">
        <v>27514.5</v>
      </c>
      <c r="H479" s="274">
        <v>42737</v>
      </c>
      <c r="I479" s="272">
        <v>4585.75</v>
      </c>
      <c r="J479" s="31">
        <v>42951</v>
      </c>
      <c r="K479" s="149">
        <v>4585.75</v>
      </c>
    </row>
    <row r="480" spans="1:11" ht="12.75">
      <c r="A480" s="460"/>
      <c r="B480" s="460"/>
      <c r="C480" s="630"/>
      <c r="D480" s="632"/>
      <c r="E480" s="618"/>
      <c r="F480" s="615"/>
      <c r="G480" s="615"/>
      <c r="H480" s="274">
        <v>42768</v>
      </c>
      <c r="I480" s="272">
        <v>4585.75</v>
      </c>
      <c r="J480" s="156">
        <v>42956</v>
      </c>
      <c r="K480" s="284">
        <v>4585.75</v>
      </c>
    </row>
    <row r="481" spans="1:11" ht="12.75">
      <c r="A481" s="460"/>
      <c r="B481" s="460"/>
      <c r="C481" s="630"/>
      <c r="D481" s="632"/>
      <c r="E481" s="618"/>
      <c r="F481" s="615"/>
      <c r="G481" s="615"/>
      <c r="H481" s="274">
        <v>42796</v>
      </c>
      <c r="I481" s="272">
        <v>4585.75</v>
      </c>
      <c r="J481" s="156">
        <v>42958</v>
      </c>
      <c r="K481" s="284">
        <v>4585.75</v>
      </c>
    </row>
    <row r="482" spans="1:11" ht="12.75">
      <c r="A482" s="460"/>
      <c r="B482" s="460"/>
      <c r="C482" s="630"/>
      <c r="D482" s="632"/>
      <c r="E482" s="618"/>
      <c r="F482" s="615"/>
      <c r="G482" s="615"/>
      <c r="H482" s="274">
        <v>42827</v>
      </c>
      <c r="I482" s="272">
        <v>4585.75</v>
      </c>
      <c r="J482" s="387">
        <v>42962</v>
      </c>
      <c r="K482" s="388">
        <v>4585.75</v>
      </c>
    </row>
    <row r="483" spans="1:11" ht="12.75">
      <c r="A483" s="460"/>
      <c r="B483" s="460"/>
      <c r="C483" s="630"/>
      <c r="D483" s="632"/>
      <c r="E483" s="618"/>
      <c r="F483" s="615"/>
      <c r="G483" s="615"/>
      <c r="H483" s="274">
        <v>42857</v>
      </c>
      <c r="I483" s="272">
        <v>4585.75</v>
      </c>
      <c r="J483" s="156">
        <v>42944</v>
      </c>
      <c r="K483" s="284">
        <v>4585.75</v>
      </c>
    </row>
    <row r="484" spans="1:11" ht="12.75">
      <c r="A484" s="462"/>
      <c r="B484" s="462"/>
      <c r="C484" s="631"/>
      <c r="D484" s="633"/>
      <c r="E484" s="619"/>
      <c r="F484" s="458"/>
      <c r="G484" s="458"/>
      <c r="H484" s="274">
        <v>42888</v>
      </c>
      <c r="I484" s="272">
        <v>4585.75</v>
      </c>
      <c r="J484" s="156">
        <v>42906</v>
      </c>
      <c r="K484" s="284">
        <v>4585.75</v>
      </c>
    </row>
    <row r="485" spans="1:11" ht="12.75">
      <c r="A485" s="473">
        <v>29</v>
      </c>
      <c r="B485" s="473" t="s">
        <v>110</v>
      </c>
      <c r="C485" s="634">
        <v>2920452</v>
      </c>
      <c r="D485" s="637" t="s">
        <v>266</v>
      </c>
      <c r="E485" s="488">
        <v>557</v>
      </c>
      <c r="F485" s="416">
        <f>E485*8.5</f>
        <v>4734.5</v>
      </c>
      <c r="G485" s="416">
        <v>14203.5</v>
      </c>
      <c r="H485" s="142">
        <v>42737</v>
      </c>
      <c r="I485" s="271">
        <v>2367.25</v>
      </c>
      <c r="J485" s="229"/>
      <c r="K485" s="104"/>
    </row>
    <row r="486" spans="1:11" ht="12.75">
      <c r="A486" s="474"/>
      <c r="B486" s="474"/>
      <c r="C486" s="635"/>
      <c r="D486" s="638"/>
      <c r="E486" s="489"/>
      <c r="F486" s="417"/>
      <c r="G486" s="417"/>
      <c r="H486" s="142">
        <v>42768</v>
      </c>
      <c r="I486" s="271">
        <v>2367.25</v>
      </c>
      <c r="J486" s="161"/>
      <c r="K486" s="162"/>
    </row>
    <row r="487" spans="1:11" ht="12.75">
      <c r="A487" s="474"/>
      <c r="B487" s="474"/>
      <c r="C487" s="635"/>
      <c r="D487" s="638"/>
      <c r="E487" s="489"/>
      <c r="F487" s="417"/>
      <c r="G487" s="417"/>
      <c r="H487" s="142">
        <v>42796</v>
      </c>
      <c r="I487" s="271">
        <v>2367.25</v>
      </c>
      <c r="J487" s="161"/>
      <c r="K487" s="162"/>
    </row>
    <row r="488" spans="1:11" ht="12.75">
      <c r="A488" s="474"/>
      <c r="B488" s="474"/>
      <c r="C488" s="635"/>
      <c r="D488" s="638"/>
      <c r="E488" s="489"/>
      <c r="F488" s="417"/>
      <c r="G488" s="417"/>
      <c r="H488" s="142">
        <v>42827</v>
      </c>
      <c r="I488" s="271">
        <v>2367.25</v>
      </c>
      <c r="J488" s="161"/>
      <c r="K488" s="162"/>
    </row>
    <row r="489" spans="1:11" ht="12.75">
      <c r="A489" s="474"/>
      <c r="B489" s="474"/>
      <c r="C489" s="635"/>
      <c r="D489" s="638"/>
      <c r="E489" s="489"/>
      <c r="F489" s="417"/>
      <c r="G489" s="417"/>
      <c r="H489" s="142">
        <v>42857</v>
      </c>
      <c r="I489" s="271">
        <v>2367.25</v>
      </c>
      <c r="J489" s="161"/>
      <c r="K489" s="162"/>
    </row>
    <row r="490" spans="1:11" ht="12.75">
      <c r="A490" s="475"/>
      <c r="B490" s="475"/>
      <c r="C490" s="636"/>
      <c r="D490" s="639"/>
      <c r="E490" s="490"/>
      <c r="F490" s="418"/>
      <c r="G490" s="418"/>
      <c r="H490" s="142">
        <v>42888</v>
      </c>
      <c r="I490" s="271">
        <v>2367.25</v>
      </c>
      <c r="J490" s="161"/>
      <c r="K490" s="162"/>
    </row>
    <row r="491" spans="1:11" ht="12.75">
      <c r="A491" s="559">
        <v>29</v>
      </c>
      <c r="B491" s="559" t="s">
        <v>110</v>
      </c>
      <c r="C491" s="646">
        <v>2920502</v>
      </c>
      <c r="D491" s="647" t="s">
        <v>267</v>
      </c>
      <c r="E491" s="617">
        <v>568</v>
      </c>
      <c r="F491" s="616">
        <f>E491*8.5</f>
        <v>4828</v>
      </c>
      <c r="G491" s="616">
        <v>14484</v>
      </c>
      <c r="H491" s="274">
        <v>42737</v>
      </c>
      <c r="I491" s="272">
        <v>2414</v>
      </c>
      <c r="J491" s="125">
        <v>42867</v>
      </c>
      <c r="K491" s="169">
        <v>2414</v>
      </c>
    </row>
    <row r="492" spans="1:11" ht="12.75">
      <c r="A492" s="460"/>
      <c r="B492" s="460"/>
      <c r="C492" s="630"/>
      <c r="D492" s="632"/>
      <c r="E492" s="618"/>
      <c r="F492" s="615"/>
      <c r="G492" s="615"/>
      <c r="H492" s="274">
        <v>42768</v>
      </c>
      <c r="I492" s="272">
        <v>2414</v>
      </c>
      <c r="J492" s="125">
        <v>42867</v>
      </c>
      <c r="K492" s="169">
        <v>2414</v>
      </c>
    </row>
    <row r="493" spans="1:11" ht="12.75">
      <c r="A493" s="460"/>
      <c r="B493" s="460"/>
      <c r="C493" s="630"/>
      <c r="D493" s="632"/>
      <c r="E493" s="618"/>
      <c r="F493" s="615"/>
      <c r="G493" s="615"/>
      <c r="H493" s="274">
        <v>42796</v>
      </c>
      <c r="I493" s="272">
        <v>2414</v>
      </c>
      <c r="J493" s="125">
        <v>42860</v>
      </c>
      <c r="K493" s="169">
        <v>2414</v>
      </c>
    </row>
    <row r="494" spans="1:11" ht="12.75">
      <c r="A494" s="460"/>
      <c r="B494" s="460"/>
      <c r="C494" s="630"/>
      <c r="D494" s="632"/>
      <c r="E494" s="618"/>
      <c r="F494" s="615"/>
      <c r="G494" s="615"/>
      <c r="H494" s="274">
        <v>42827</v>
      </c>
      <c r="I494" s="272">
        <v>2414</v>
      </c>
      <c r="J494" s="125">
        <v>42860</v>
      </c>
      <c r="K494" s="169">
        <v>2414</v>
      </c>
    </row>
    <row r="495" spans="1:11" ht="12.75">
      <c r="A495" s="460"/>
      <c r="B495" s="460"/>
      <c r="C495" s="630"/>
      <c r="D495" s="632"/>
      <c r="E495" s="618"/>
      <c r="F495" s="615"/>
      <c r="G495" s="615"/>
      <c r="H495" s="274">
        <v>42857</v>
      </c>
      <c r="I495" s="272">
        <v>2414</v>
      </c>
      <c r="J495" s="125">
        <v>42888</v>
      </c>
      <c r="K495" s="169">
        <v>2414</v>
      </c>
    </row>
    <row r="496" spans="1:11" ht="12.75">
      <c r="A496" s="462"/>
      <c r="B496" s="462"/>
      <c r="C496" s="631"/>
      <c r="D496" s="633"/>
      <c r="E496" s="619"/>
      <c r="F496" s="458"/>
      <c r="G496" s="458"/>
      <c r="H496" s="274">
        <v>42888</v>
      </c>
      <c r="I496" s="272">
        <v>2414</v>
      </c>
      <c r="J496" s="125" t="s">
        <v>1195</v>
      </c>
      <c r="K496" s="169">
        <v>2414</v>
      </c>
    </row>
    <row r="497" spans="1:11" ht="12.75">
      <c r="A497" s="473">
        <v>29</v>
      </c>
      <c r="B497" s="473" t="s">
        <v>110</v>
      </c>
      <c r="C497" s="634">
        <v>2920809</v>
      </c>
      <c r="D497" s="637" t="s">
        <v>268</v>
      </c>
      <c r="E497" s="488">
        <v>325</v>
      </c>
      <c r="F497" s="416">
        <f>E497*8.5</f>
        <v>2762.5</v>
      </c>
      <c r="G497" s="416">
        <v>8287.5</v>
      </c>
      <c r="H497" s="142">
        <v>42737</v>
      </c>
      <c r="I497" s="271">
        <v>1381.25</v>
      </c>
      <c r="J497" s="48"/>
      <c r="K497" s="104"/>
    </row>
    <row r="498" spans="1:11" ht="12.75">
      <c r="A498" s="474"/>
      <c r="B498" s="474"/>
      <c r="C498" s="635"/>
      <c r="D498" s="638"/>
      <c r="E498" s="489"/>
      <c r="F498" s="417"/>
      <c r="G498" s="417"/>
      <c r="H498" s="142">
        <v>42768</v>
      </c>
      <c r="I498" s="271">
        <v>1381.25</v>
      </c>
      <c r="J498" s="161"/>
      <c r="K498" s="162"/>
    </row>
    <row r="499" spans="1:11" ht="12.75">
      <c r="A499" s="474"/>
      <c r="B499" s="474"/>
      <c r="C499" s="635"/>
      <c r="D499" s="638"/>
      <c r="E499" s="489"/>
      <c r="F499" s="417"/>
      <c r="G499" s="417"/>
      <c r="H499" s="142">
        <v>42796</v>
      </c>
      <c r="I499" s="271">
        <v>1381.25</v>
      </c>
      <c r="J499" s="161"/>
      <c r="K499" s="162"/>
    </row>
    <row r="500" spans="1:11" ht="12.75">
      <c r="A500" s="474"/>
      <c r="B500" s="474"/>
      <c r="C500" s="635"/>
      <c r="D500" s="638"/>
      <c r="E500" s="489"/>
      <c r="F500" s="417"/>
      <c r="G500" s="417"/>
      <c r="H500" s="142">
        <v>42827</v>
      </c>
      <c r="I500" s="271">
        <v>1381.25</v>
      </c>
      <c r="J500" s="161"/>
      <c r="K500" s="162"/>
    </row>
    <row r="501" spans="1:11" ht="12.75">
      <c r="A501" s="474"/>
      <c r="B501" s="474"/>
      <c r="C501" s="635"/>
      <c r="D501" s="638"/>
      <c r="E501" s="489"/>
      <c r="F501" s="417"/>
      <c r="G501" s="417"/>
      <c r="H501" s="142">
        <v>42857</v>
      </c>
      <c r="I501" s="271">
        <v>1381.25</v>
      </c>
      <c r="J501" s="161"/>
      <c r="K501" s="162"/>
    </row>
    <row r="502" spans="1:11" ht="12.75">
      <c r="A502" s="475"/>
      <c r="B502" s="475"/>
      <c r="C502" s="636"/>
      <c r="D502" s="639"/>
      <c r="E502" s="490"/>
      <c r="F502" s="418"/>
      <c r="G502" s="418"/>
      <c r="H502" s="142">
        <v>42888</v>
      </c>
      <c r="I502" s="271">
        <v>1381.25</v>
      </c>
      <c r="J502" s="161"/>
      <c r="K502" s="162"/>
    </row>
    <row r="503" spans="1:11" ht="12.75">
      <c r="A503" s="559">
        <v>29</v>
      </c>
      <c r="B503" s="559" t="s">
        <v>110</v>
      </c>
      <c r="C503" s="646">
        <v>2921054</v>
      </c>
      <c r="D503" s="647" t="s">
        <v>269</v>
      </c>
      <c r="E503" s="617">
        <v>1245</v>
      </c>
      <c r="F503" s="616">
        <f>E503*8.5</f>
        <v>10582.5</v>
      </c>
      <c r="G503" s="616">
        <v>31747.5</v>
      </c>
      <c r="H503" s="274">
        <v>42737</v>
      </c>
      <c r="I503" s="272">
        <v>5291.25</v>
      </c>
      <c r="J503" s="125">
        <v>42888</v>
      </c>
      <c r="K503" s="169">
        <v>5291.25</v>
      </c>
    </row>
    <row r="504" spans="1:11" ht="12.75">
      <c r="A504" s="460"/>
      <c r="B504" s="460"/>
      <c r="C504" s="630"/>
      <c r="D504" s="632"/>
      <c r="E504" s="618"/>
      <c r="F504" s="615"/>
      <c r="G504" s="615"/>
      <c r="H504" s="274">
        <v>42768</v>
      </c>
      <c r="I504" s="272">
        <v>5291.25</v>
      </c>
      <c r="J504" s="125">
        <v>42888</v>
      </c>
      <c r="K504" s="169">
        <v>5291.25</v>
      </c>
    </row>
    <row r="505" spans="1:11" ht="12.75">
      <c r="A505" s="460"/>
      <c r="B505" s="460"/>
      <c r="C505" s="630"/>
      <c r="D505" s="632"/>
      <c r="E505" s="618"/>
      <c r="F505" s="615"/>
      <c r="G505" s="615"/>
      <c r="H505" s="274">
        <v>42796</v>
      </c>
      <c r="I505" s="272">
        <v>5291.25</v>
      </c>
      <c r="J505" s="125">
        <v>42905</v>
      </c>
      <c r="K505" s="169">
        <v>5291.25</v>
      </c>
    </row>
    <row r="506" spans="1:11" ht="12.75">
      <c r="A506" s="460"/>
      <c r="B506" s="460"/>
      <c r="C506" s="630"/>
      <c r="D506" s="632"/>
      <c r="E506" s="618"/>
      <c r="F506" s="615"/>
      <c r="G506" s="615"/>
      <c r="H506" s="274">
        <v>42827</v>
      </c>
      <c r="I506" s="272">
        <v>5291.25</v>
      </c>
      <c r="J506" s="125">
        <v>42957</v>
      </c>
      <c r="K506" s="169">
        <v>5291.25</v>
      </c>
    </row>
    <row r="507" spans="1:11" ht="12.75">
      <c r="A507" s="460"/>
      <c r="B507" s="460"/>
      <c r="C507" s="630"/>
      <c r="D507" s="632"/>
      <c r="E507" s="618"/>
      <c r="F507" s="615"/>
      <c r="G507" s="615"/>
      <c r="H507" s="274">
        <v>42857</v>
      </c>
      <c r="I507" s="272">
        <v>5291.25</v>
      </c>
      <c r="J507" s="125">
        <v>42928</v>
      </c>
      <c r="K507" s="169">
        <v>5291.25</v>
      </c>
    </row>
    <row r="508" spans="1:11" ht="12.75">
      <c r="A508" s="462"/>
      <c r="B508" s="462"/>
      <c r="C508" s="631"/>
      <c r="D508" s="633"/>
      <c r="E508" s="619"/>
      <c r="F508" s="458"/>
      <c r="G508" s="458"/>
      <c r="H508" s="274">
        <v>42888</v>
      </c>
      <c r="I508" s="272">
        <v>5291.25</v>
      </c>
      <c r="J508" s="125">
        <v>42943</v>
      </c>
      <c r="K508" s="169">
        <v>5291.25</v>
      </c>
    </row>
    <row r="509" spans="1:11" ht="12.75">
      <c r="A509" s="473">
        <v>29</v>
      </c>
      <c r="B509" s="473" t="s">
        <v>110</v>
      </c>
      <c r="C509" s="634">
        <v>2921401</v>
      </c>
      <c r="D509" s="637" t="s">
        <v>270</v>
      </c>
      <c r="E509" s="488">
        <v>1375</v>
      </c>
      <c r="F509" s="416">
        <f>E509*8.5</f>
        <v>11687.5</v>
      </c>
      <c r="G509" s="416">
        <v>35062.5</v>
      </c>
      <c r="H509" s="142">
        <v>42737</v>
      </c>
      <c r="I509" s="271">
        <v>5843.75</v>
      </c>
      <c r="J509" s="229"/>
      <c r="K509" s="104"/>
    </row>
    <row r="510" spans="1:11" ht="12.75">
      <c r="A510" s="474"/>
      <c r="B510" s="474"/>
      <c r="C510" s="635"/>
      <c r="D510" s="638"/>
      <c r="E510" s="489"/>
      <c r="F510" s="417"/>
      <c r="G510" s="417"/>
      <c r="H510" s="142">
        <v>42768</v>
      </c>
      <c r="I510" s="271">
        <v>5843.75</v>
      </c>
      <c r="J510" s="161"/>
      <c r="K510" s="162"/>
    </row>
    <row r="511" spans="1:11" ht="12.75">
      <c r="A511" s="474"/>
      <c r="B511" s="474"/>
      <c r="C511" s="635"/>
      <c r="D511" s="638"/>
      <c r="E511" s="489"/>
      <c r="F511" s="417"/>
      <c r="G511" s="417"/>
      <c r="H511" s="142">
        <v>42796</v>
      </c>
      <c r="I511" s="271">
        <v>5843.75</v>
      </c>
      <c r="J511" s="229"/>
      <c r="K511" s="104"/>
    </row>
    <row r="512" spans="1:11" ht="12.75">
      <c r="A512" s="474"/>
      <c r="B512" s="474"/>
      <c r="C512" s="635"/>
      <c r="D512" s="638"/>
      <c r="E512" s="489"/>
      <c r="F512" s="417"/>
      <c r="G512" s="417"/>
      <c r="H512" s="142">
        <v>42827</v>
      </c>
      <c r="I512" s="271">
        <v>5843.75</v>
      </c>
      <c r="J512" s="161"/>
      <c r="K512" s="162"/>
    </row>
    <row r="513" spans="1:11" ht="12.75">
      <c r="A513" s="474"/>
      <c r="B513" s="474"/>
      <c r="C513" s="635"/>
      <c r="D513" s="638"/>
      <c r="E513" s="489"/>
      <c r="F513" s="417"/>
      <c r="G513" s="417"/>
      <c r="H513" s="142">
        <v>42857</v>
      </c>
      <c r="I513" s="271">
        <v>5843.75</v>
      </c>
      <c r="J513" s="229"/>
      <c r="K513" s="104"/>
    </row>
    <row r="514" spans="1:11" ht="12.75">
      <c r="A514" s="475"/>
      <c r="B514" s="475"/>
      <c r="C514" s="636"/>
      <c r="D514" s="639"/>
      <c r="E514" s="490"/>
      <c r="F514" s="418"/>
      <c r="G514" s="418"/>
      <c r="H514" s="142">
        <v>42888</v>
      </c>
      <c r="I514" s="271">
        <v>5843.75</v>
      </c>
      <c r="J514" s="161">
        <v>42962</v>
      </c>
      <c r="K514" s="162">
        <v>5843.75</v>
      </c>
    </row>
    <row r="515" spans="1:11" ht="12.75">
      <c r="A515" s="559">
        <v>29</v>
      </c>
      <c r="B515" s="559" t="s">
        <v>110</v>
      </c>
      <c r="C515" s="646">
        <v>2921450</v>
      </c>
      <c r="D515" s="647" t="s">
        <v>271</v>
      </c>
      <c r="E515" s="617">
        <v>859</v>
      </c>
      <c r="F515" s="616">
        <f>E515*8.5</f>
        <v>7301.5</v>
      </c>
      <c r="G515" s="616">
        <v>21904.5</v>
      </c>
      <c r="H515" s="274">
        <v>42737</v>
      </c>
      <c r="I515" s="272">
        <v>3650.75</v>
      </c>
      <c r="J515" s="31">
        <v>42774</v>
      </c>
      <c r="K515" s="149">
        <v>3650.75</v>
      </c>
    </row>
    <row r="516" spans="1:11" ht="12.75">
      <c r="A516" s="460"/>
      <c r="B516" s="460"/>
      <c r="C516" s="630"/>
      <c r="D516" s="632"/>
      <c r="E516" s="618"/>
      <c r="F516" s="615"/>
      <c r="G516" s="615"/>
      <c r="H516" s="274">
        <v>42768</v>
      </c>
      <c r="I516" s="272">
        <v>3650.75</v>
      </c>
      <c r="J516" s="156">
        <v>42780</v>
      </c>
      <c r="K516" s="284">
        <v>3650.75</v>
      </c>
    </row>
    <row r="517" spans="1:11" ht="12.75">
      <c r="A517" s="460"/>
      <c r="B517" s="460"/>
      <c r="C517" s="630"/>
      <c r="D517" s="632"/>
      <c r="E517" s="618"/>
      <c r="F517" s="615"/>
      <c r="G517" s="615"/>
      <c r="H517" s="274">
        <v>42796</v>
      </c>
      <c r="I517" s="272">
        <v>3650.75</v>
      </c>
      <c r="J517" s="156">
        <v>42796</v>
      </c>
      <c r="K517" s="284">
        <v>3650.75</v>
      </c>
    </row>
    <row r="518" spans="1:11" ht="12.75">
      <c r="A518" s="460"/>
      <c r="B518" s="460"/>
      <c r="C518" s="630"/>
      <c r="D518" s="632"/>
      <c r="E518" s="618"/>
      <c r="F518" s="615"/>
      <c r="G518" s="615"/>
      <c r="H518" s="274">
        <v>42827</v>
      </c>
      <c r="I518" s="272">
        <v>3650.75</v>
      </c>
      <c r="J518" s="156">
        <v>42828</v>
      </c>
      <c r="K518" s="284">
        <v>3650.75</v>
      </c>
    </row>
    <row r="519" spans="1:11" ht="12.75">
      <c r="A519" s="460"/>
      <c r="B519" s="460"/>
      <c r="C519" s="630"/>
      <c r="D519" s="632"/>
      <c r="E519" s="618"/>
      <c r="F519" s="615"/>
      <c r="G519" s="615"/>
      <c r="H519" s="274">
        <v>42857</v>
      </c>
      <c r="I519" s="272">
        <v>3650.75</v>
      </c>
      <c r="J519" s="156">
        <v>42857</v>
      </c>
      <c r="K519" s="284">
        <v>3650.75</v>
      </c>
    </row>
    <row r="520" spans="1:11" ht="12.75">
      <c r="A520" s="462"/>
      <c r="B520" s="462"/>
      <c r="C520" s="631"/>
      <c r="D520" s="633"/>
      <c r="E520" s="619"/>
      <c r="F520" s="458"/>
      <c r="G520" s="458"/>
      <c r="H520" s="274">
        <v>42888</v>
      </c>
      <c r="I520" s="272">
        <v>3650.75</v>
      </c>
      <c r="J520" s="156">
        <v>42887</v>
      </c>
      <c r="K520" s="284">
        <v>3650.75</v>
      </c>
    </row>
    <row r="521" spans="1:11" ht="12.75">
      <c r="A521" s="473">
        <v>29</v>
      </c>
      <c r="B521" s="473" t="s">
        <v>110</v>
      </c>
      <c r="C521" s="640">
        <v>2921609</v>
      </c>
      <c r="D521" s="643" t="s">
        <v>272</v>
      </c>
      <c r="E521" s="488">
        <v>1164</v>
      </c>
      <c r="F521" s="416">
        <f>E521*8.5</f>
        <v>9894</v>
      </c>
      <c r="G521" s="416">
        <v>29682</v>
      </c>
      <c r="H521" s="142">
        <v>42737</v>
      </c>
      <c r="I521" s="271">
        <v>4947</v>
      </c>
      <c r="J521" s="185">
        <v>42888</v>
      </c>
      <c r="K521" s="138">
        <v>4947</v>
      </c>
    </row>
    <row r="522" spans="1:11" ht="12.75">
      <c r="A522" s="474"/>
      <c r="B522" s="474"/>
      <c r="C522" s="641"/>
      <c r="D522" s="644"/>
      <c r="E522" s="489"/>
      <c r="F522" s="417"/>
      <c r="G522" s="417"/>
      <c r="H522" s="142">
        <v>42768</v>
      </c>
      <c r="I522" s="271">
        <v>4947</v>
      </c>
      <c r="J522" s="185">
        <v>42888</v>
      </c>
      <c r="K522" s="138">
        <v>4947</v>
      </c>
    </row>
    <row r="523" spans="1:11" ht="12.75">
      <c r="A523" s="474"/>
      <c r="B523" s="474"/>
      <c r="C523" s="641"/>
      <c r="D523" s="644"/>
      <c r="E523" s="489"/>
      <c r="F523" s="417"/>
      <c r="G523" s="417"/>
      <c r="H523" s="142">
        <v>42796</v>
      </c>
      <c r="I523" s="271">
        <v>4947</v>
      </c>
      <c r="J523" s="185">
        <v>42885</v>
      </c>
      <c r="K523" s="138">
        <v>4947</v>
      </c>
    </row>
    <row r="524" spans="1:11" ht="12.75">
      <c r="A524" s="474"/>
      <c r="B524" s="474"/>
      <c r="C524" s="641"/>
      <c r="D524" s="644"/>
      <c r="E524" s="489"/>
      <c r="F524" s="417"/>
      <c r="G524" s="417"/>
      <c r="H524" s="142">
        <v>42827</v>
      </c>
      <c r="I524" s="271">
        <v>4947</v>
      </c>
      <c r="J524" s="48">
        <v>42895</v>
      </c>
      <c r="K524" s="104">
        <v>4947</v>
      </c>
    </row>
    <row r="525" spans="1:11" ht="12.75">
      <c r="A525" s="474"/>
      <c r="B525" s="474"/>
      <c r="C525" s="641"/>
      <c r="D525" s="644"/>
      <c r="E525" s="489"/>
      <c r="F525" s="417"/>
      <c r="G525" s="417"/>
      <c r="H525" s="142">
        <v>42857</v>
      </c>
      <c r="I525" s="271">
        <v>4947</v>
      </c>
      <c r="J525" s="185">
        <v>42895</v>
      </c>
      <c r="K525" s="138">
        <v>4947</v>
      </c>
    </row>
    <row r="526" spans="1:11" ht="12.75">
      <c r="A526" s="475"/>
      <c r="B526" s="475"/>
      <c r="C526" s="642"/>
      <c r="D526" s="645"/>
      <c r="E526" s="490"/>
      <c r="F526" s="418"/>
      <c r="G526" s="418"/>
      <c r="H526" s="142">
        <v>42888</v>
      </c>
      <c r="I526" s="271">
        <v>4947</v>
      </c>
      <c r="J526" s="185">
        <v>42914</v>
      </c>
      <c r="K526" s="138">
        <v>4947</v>
      </c>
    </row>
    <row r="527" spans="1:11" ht="12.75">
      <c r="A527" s="559">
        <v>29</v>
      </c>
      <c r="B527" s="559" t="s">
        <v>110</v>
      </c>
      <c r="C527" s="646">
        <v>2921708</v>
      </c>
      <c r="D527" s="647" t="s">
        <v>273</v>
      </c>
      <c r="E527" s="617">
        <v>1556</v>
      </c>
      <c r="F527" s="616">
        <f>E527*8.5</f>
        <v>13226</v>
      </c>
      <c r="G527" s="616">
        <v>39678</v>
      </c>
      <c r="H527" s="274">
        <v>42737</v>
      </c>
      <c r="I527" s="272">
        <v>6613</v>
      </c>
      <c r="J527" s="31">
        <v>42767</v>
      </c>
      <c r="K527" s="149">
        <v>6613</v>
      </c>
    </row>
    <row r="528" spans="1:11" ht="12.75">
      <c r="A528" s="460"/>
      <c r="B528" s="460"/>
      <c r="C528" s="630"/>
      <c r="D528" s="632"/>
      <c r="E528" s="618"/>
      <c r="F528" s="615"/>
      <c r="G528" s="615"/>
      <c r="H528" s="274">
        <v>42768</v>
      </c>
      <c r="I528" s="272">
        <v>6613</v>
      </c>
      <c r="J528" s="156">
        <v>42768</v>
      </c>
      <c r="K528" s="284">
        <v>6613</v>
      </c>
    </row>
    <row r="529" spans="1:11" ht="12.75">
      <c r="A529" s="460"/>
      <c r="B529" s="460"/>
      <c r="C529" s="630"/>
      <c r="D529" s="632"/>
      <c r="E529" s="618"/>
      <c r="F529" s="615"/>
      <c r="G529" s="615"/>
      <c r="H529" s="274">
        <v>42796</v>
      </c>
      <c r="I529" s="272">
        <v>6613</v>
      </c>
      <c r="J529" s="156">
        <v>42787</v>
      </c>
      <c r="K529" s="284">
        <v>6613</v>
      </c>
    </row>
    <row r="530" spans="1:11" ht="12.75">
      <c r="A530" s="460"/>
      <c r="B530" s="460"/>
      <c r="C530" s="630"/>
      <c r="D530" s="632"/>
      <c r="E530" s="618"/>
      <c r="F530" s="615"/>
      <c r="G530" s="615"/>
      <c r="H530" s="274">
        <v>42827</v>
      </c>
      <c r="I530" s="272">
        <v>6613</v>
      </c>
      <c r="J530" s="156">
        <v>42825</v>
      </c>
      <c r="K530" s="284">
        <v>6613</v>
      </c>
    </row>
    <row r="531" spans="1:11" ht="12.75">
      <c r="A531" s="460"/>
      <c r="B531" s="460"/>
      <c r="C531" s="630"/>
      <c r="D531" s="632"/>
      <c r="E531" s="618"/>
      <c r="F531" s="615"/>
      <c r="G531" s="615"/>
      <c r="H531" s="274">
        <v>42857</v>
      </c>
      <c r="I531" s="272">
        <v>6613</v>
      </c>
      <c r="J531" s="156">
        <v>42853</v>
      </c>
      <c r="K531" s="284">
        <v>6613</v>
      </c>
    </row>
    <row r="532" spans="1:11" ht="12.75">
      <c r="A532" s="462"/>
      <c r="B532" s="462"/>
      <c r="C532" s="631"/>
      <c r="D532" s="633"/>
      <c r="E532" s="619"/>
      <c r="F532" s="458"/>
      <c r="G532" s="458"/>
      <c r="H532" s="274">
        <v>42888</v>
      </c>
      <c r="I532" s="272">
        <v>6613</v>
      </c>
      <c r="J532" s="156">
        <v>42887</v>
      </c>
      <c r="K532" s="284">
        <v>6613</v>
      </c>
    </row>
    <row r="533" spans="1:11" ht="12.75">
      <c r="A533" s="473">
        <v>29</v>
      </c>
      <c r="B533" s="473" t="s">
        <v>110</v>
      </c>
      <c r="C533" s="640">
        <v>2921807</v>
      </c>
      <c r="D533" s="643" t="s">
        <v>274</v>
      </c>
      <c r="E533" s="488">
        <v>654</v>
      </c>
      <c r="F533" s="416">
        <f>E533*8.5</f>
        <v>5559</v>
      </c>
      <c r="G533" s="416">
        <v>16677</v>
      </c>
      <c r="H533" s="142">
        <v>42737</v>
      </c>
      <c r="I533" s="271">
        <v>2779.5</v>
      </c>
      <c r="J533" s="124">
        <v>42954</v>
      </c>
      <c r="K533" s="103">
        <v>2779.5</v>
      </c>
    </row>
    <row r="534" spans="1:11" ht="12.75">
      <c r="A534" s="474"/>
      <c r="B534" s="474"/>
      <c r="C534" s="641"/>
      <c r="D534" s="644"/>
      <c r="E534" s="489"/>
      <c r="F534" s="417"/>
      <c r="G534" s="417"/>
      <c r="H534" s="142">
        <v>42768</v>
      </c>
      <c r="I534" s="271">
        <v>2779.5</v>
      </c>
      <c r="J534" s="124">
        <v>42957</v>
      </c>
      <c r="K534" s="103">
        <v>2779.5</v>
      </c>
    </row>
    <row r="535" spans="1:11" ht="12.75">
      <c r="A535" s="474"/>
      <c r="B535" s="474"/>
      <c r="C535" s="641"/>
      <c r="D535" s="644"/>
      <c r="E535" s="489"/>
      <c r="F535" s="417"/>
      <c r="G535" s="417"/>
      <c r="H535" s="142">
        <v>42796</v>
      </c>
      <c r="I535" s="271">
        <v>2779.5</v>
      </c>
      <c r="J535" s="124">
        <v>42965</v>
      </c>
      <c r="K535" s="103">
        <v>2779.5</v>
      </c>
    </row>
    <row r="536" spans="1:11" ht="12.75">
      <c r="A536" s="474"/>
      <c r="B536" s="474"/>
      <c r="C536" s="641"/>
      <c r="D536" s="644"/>
      <c r="E536" s="489"/>
      <c r="F536" s="417"/>
      <c r="G536" s="417"/>
      <c r="H536" s="142">
        <v>42827</v>
      </c>
      <c r="I536" s="271">
        <v>2779.5</v>
      </c>
      <c r="J536" s="124">
        <v>42965</v>
      </c>
      <c r="K536" s="103">
        <v>2779.5</v>
      </c>
    </row>
    <row r="537" spans="1:11" ht="12.75">
      <c r="A537" s="474"/>
      <c r="B537" s="474"/>
      <c r="C537" s="641"/>
      <c r="D537" s="644"/>
      <c r="E537" s="489"/>
      <c r="F537" s="417"/>
      <c r="G537" s="417"/>
      <c r="H537" s="142">
        <v>42857</v>
      </c>
      <c r="I537" s="271">
        <v>2779.5</v>
      </c>
      <c r="J537" s="124">
        <v>42954</v>
      </c>
      <c r="K537" s="103">
        <v>2779.5</v>
      </c>
    </row>
    <row r="538" spans="1:11" ht="12.75">
      <c r="A538" s="475"/>
      <c r="B538" s="475"/>
      <c r="C538" s="642"/>
      <c r="D538" s="645"/>
      <c r="E538" s="490"/>
      <c r="F538" s="418"/>
      <c r="G538" s="418"/>
      <c r="H538" s="142">
        <v>42888</v>
      </c>
      <c r="I538" s="271">
        <v>2779.5</v>
      </c>
      <c r="J538" s="124">
        <v>42940</v>
      </c>
      <c r="K538" s="103">
        <v>2779.5</v>
      </c>
    </row>
    <row r="539" spans="1:11" ht="12.75">
      <c r="A539" s="559">
        <v>29</v>
      </c>
      <c r="B539" s="559" t="s">
        <v>110</v>
      </c>
      <c r="C539" s="646">
        <v>2921906</v>
      </c>
      <c r="D539" s="647" t="s">
        <v>323</v>
      </c>
      <c r="E539" s="617">
        <v>81</v>
      </c>
      <c r="F539" s="616">
        <f>E539*8.5</f>
        <v>688.5</v>
      </c>
      <c r="G539" s="616">
        <v>2065.5</v>
      </c>
      <c r="H539" s="274">
        <v>42737</v>
      </c>
      <c r="I539" s="272">
        <v>688.5</v>
      </c>
      <c r="J539" s="31">
        <v>42871</v>
      </c>
      <c r="K539" s="149">
        <v>688.5</v>
      </c>
    </row>
    <row r="540" spans="1:11" ht="12.75">
      <c r="A540" s="460"/>
      <c r="B540" s="460"/>
      <c r="C540" s="630"/>
      <c r="D540" s="632"/>
      <c r="E540" s="618"/>
      <c r="F540" s="615"/>
      <c r="G540" s="615"/>
      <c r="H540" s="274">
        <v>42768</v>
      </c>
      <c r="I540" s="272">
        <v>688.5</v>
      </c>
      <c r="J540" s="156">
        <v>42912</v>
      </c>
      <c r="K540" s="284">
        <v>688.5</v>
      </c>
    </row>
    <row r="541" spans="1:11" ht="12.75">
      <c r="A541" s="460"/>
      <c r="B541" s="460"/>
      <c r="C541" s="630"/>
      <c r="D541" s="632"/>
      <c r="E541" s="618"/>
      <c r="F541" s="615"/>
      <c r="G541" s="615"/>
      <c r="H541" s="274">
        <v>42796</v>
      </c>
      <c r="I541" s="272">
        <v>688.5</v>
      </c>
      <c r="J541" s="156">
        <v>42962</v>
      </c>
      <c r="K541" s="284">
        <v>688.5</v>
      </c>
    </row>
    <row r="542" spans="1:11" ht="12.75">
      <c r="A542" s="473">
        <v>29</v>
      </c>
      <c r="B542" s="473" t="s">
        <v>110</v>
      </c>
      <c r="C542" s="640">
        <v>2922052</v>
      </c>
      <c r="D542" s="643" t="s">
        <v>275</v>
      </c>
      <c r="E542" s="488">
        <v>1229</v>
      </c>
      <c r="F542" s="416">
        <f>E542*8.5</f>
        <v>10446.5</v>
      </c>
      <c r="G542" s="416">
        <v>31339.5</v>
      </c>
      <c r="H542" s="142">
        <v>42737</v>
      </c>
      <c r="I542" s="271">
        <v>5223.25</v>
      </c>
      <c r="J542" s="48">
        <v>42888</v>
      </c>
      <c r="K542" s="104">
        <v>5223.25</v>
      </c>
    </row>
    <row r="543" spans="1:11" ht="12.75">
      <c r="A543" s="474"/>
      <c r="B543" s="474"/>
      <c r="C543" s="641"/>
      <c r="D543" s="644"/>
      <c r="E543" s="489"/>
      <c r="F543" s="417"/>
      <c r="G543" s="417"/>
      <c r="H543" s="142">
        <v>42768</v>
      </c>
      <c r="I543" s="271">
        <v>5223.25</v>
      </c>
      <c r="J543" s="161">
        <v>42888</v>
      </c>
      <c r="K543" s="104">
        <v>5223.25</v>
      </c>
    </row>
    <row r="544" spans="1:11" ht="12.75">
      <c r="A544" s="474"/>
      <c r="B544" s="474"/>
      <c r="C544" s="641"/>
      <c r="D544" s="644"/>
      <c r="E544" s="489"/>
      <c r="F544" s="417"/>
      <c r="G544" s="417"/>
      <c r="H544" s="142">
        <v>42796</v>
      </c>
      <c r="I544" s="271">
        <v>5223.25</v>
      </c>
      <c r="J544" s="161">
        <v>42898</v>
      </c>
      <c r="K544" s="162">
        <v>5223.25</v>
      </c>
    </row>
    <row r="545" spans="1:11" ht="12.75">
      <c r="A545" s="474"/>
      <c r="B545" s="474"/>
      <c r="C545" s="641"/>
      <c r="D545" s="644"/>
      <c r="E545" s="489"/>
      <c r="F545" s="417"/>
      <c r="G545" s="417"/>
      <c r="H545" s="142">
        <v>42827</v>
      </c>
      <c r="I545" s="271">
        <v>5223.25</v>
      </c>
      <c r="J545" s="161">
        <v>42914</v>
      </c>
      <c r="K545" s="162">
        <v>5223.25</v>
      </c>
    </row>
    <row r="546" spans="1:11" ht="12.75">
      <c r="A546" s="474"/>
      <c r="B546" s="474"/>
      <c r="C546" s="641"/>
      <c r="D546" s="644"/>
      <c r="E546" s="489"/>
      <c r="F546" s="417"/>
      <c r="G546" s="417"/>
      <c r="H546" s="142">
        <v>42857</v>
      </c>
      <c r="I546" s="271">
        <v>5223.25</v>
      </c>
      <c r="J546" s="161">
        <v>42928</v>
      </c>
      <c r="K546" s="162">
        <v>5223.25</v>
      </c>
    </row>
    <row r="547" spans="1:11" ht="12.75">
      <c r="A547" s="475"/>
      <c r="B547" s="475"/>
      <c r="C547" s="642"/>
      <c r="D547" s="645"/>
      <c r="E547" s="490"/>
      <c r="F547" s="418"/>
      <c r="G547" s="418"/>
      <c r="H547" s="142">
        <v>42888</v>
      </c>
      <c r="I547" s="271">
        <v>5223.25</v>
      </c>
      <c r="J547" s="161">
        <v>42888</v>
      </c>
      <c r="K547" s="162">
        <v>5223.25</v>
      </c>
    </row>
    <row r="548" spans="1:11" ht="12.75">
      <c r="A548" s="559">
        <v>29</v>
      </c>
      <c r="B548" s="559" t="s">
        <v>110</v>
      </c>
      <c r="C548" s="646">
        <v>2922250</v>
      </c>
      <c r="D548" s="647" t="s">
        <v>276</v>
      </c>
      <c r="E548" s="617">
        <v>509</v>
      </c>
      <c r="F548" s="616">
        <f>E548*8.5</f>
        <v>4326.5</v>
      </c>
      <c r="G548" s="616">
        <v>12979.5</v>
      </c>
      <c r="H548" s="274">
        <v>42737</v>
      </c>
      <c r="I548" s="272">
        <v>2163.25</v>
      </c>
      <c r="J548" s="31">
        <v>42751</v>
      </c>
      <c r="K548" s="149">
        <v>2163.25</v>
      </c>
    </row>
    <row r="549" spans="1:11" ht="12.75">
      <c r="A549" s="460"/>
      <c r="B549" s="460"/>
      <c r="C549" s="630"/>
      <c r="D549" s="632"/>
      <c r="E549" s="618"/>
      <c r="F549" s="615"/>
      <c r="G549" s="615"/>
      <c r="H549" s="274">
        <v>42768</v>
      </c>
      <c r="I549" s="272">
        <v>2163.25</v>
      </c>
      <c r="J549" s="31">
        <v>42768</v>
      </c>
      <c r="K549" s="149">
        <v>2163.25</v>
      </c>
    </row>
    <row r="550" spans="1:11" ht="12.75">
      <c r="A550" s="460"/>
      <c r="B550" s="460"/>
      <c r="C550" s="630"/>
      <c r="D550" s="632"/>
      <c r="E550" s="618"/>
      <c r="F550" s="615"/>
      <c r="G550" s="615"/>
      <c r="H550" s="274">
        <v>42796</v>
      </c>
      <c r="I550" s="272">
        <v>2163.25</v>
      </c>
      <c r="J550" s="31">
        <v>42796</v>
      </c>
      <c r="K550" s="149">
        <v>2163.25</v>
      </c>
    </row>
    <row r="551" spans="1:11" ht="12.75">
      <c r="A551" s="460"/>
      <c r="B551" s="460"/>
      <c r="C551" s="630"/>
      <c r="D551" s="632"/>
      <c r="E551" s="618"/>
      <c r="F551" s="615"/>
      <c r="G551" s="615"/>
      <c r="H551" s="274">
        <v>42827</v>
      </c>
      <c r="I551" s="272">
        <v>2163.25</v>
      </c>
      <c r="J551" s="31">
        <v>42825</v>
      </c>
      <c r="K551" s="149">
        <v>2163.25</v>
      </c>
    </row>
    <row r="552" spans="1:11" ht="12.75">
      <c r="A552" s="460"/>
      <c r="B552" s="460"/>
      <c r="C552" s="630"/>
      <c r="D552" s="632"/>
      <c r="E552" s="618"/>
      <c r="F552" s="615"/>
      <c r="G552" s="615"/>
      <c r="H552" s="274">
        <v>42857</v>
      </c>
      <c r="I552" s="272">
        <v>2163.25</v>
      </c>
      <c r="J552" s="31">
        <v>42857</v>
      </c>
      <c r="K552" s="149">
        <v>2163.25</v>
      </c>
    </row>
    <row r="553" spans="1:11" ht="12.75">
      <c r="A553" s="462"/>
      <c r="B553" s="462"/>
      <c r="C553" s="631"/>
      <c r="D553" s="633"/>
      <c r="E553" s="619"/>
      <c r="F553" s="458"/>
      <c r="G553" s="458"/>
      <c r="H553" s="274">
        <v>42888</v>
      </c>
      <c r="I553" s="272">
        <v>2163.25</v>
      </c>
      <c r="J553" s="31">
        <v>42888</v>
      </c>
      <c r="K553" s="149">
        <v>2163.25</v>
      </c>
    </row>
    <row r="554" spans="1:11" ht="12.75">
      <c r="A554" s="473">
        <v>29</v>
      </c>
      <c r="B554" s="473" t="s">
        <v>110</v>
      </c>
      <c r="C554" s="640">
        <v>2922854</v>
      </c>
      <c r="D554" s="643" t="s">
        <v>277</v>
      </c>
      <c r="E554" s="488">
        <v>710</v>
      </c>
      <c r="F554" s="416">
        <f>E554*8.5</f>
        <v>6035</v>
      </c>
      <c r="G554" s="416">
        <v>18105</v>
      </c>
      <c r="H554" s="142">
        <v>42737</v>
      </c>
      <c r="I554" s="271">
        <v>3017.5</v>
      </c>
      <c r="J554" s="48">
        <v>42888</v>
      </c>
      <c r="K554" s="104">
        <v>3017.5</v>
      </c>
    </row>
    <row r="555" spans="1:11" ht="12.75">
      <c r="A555" s="474"/>
      <c r="B555" s="474"/>
      <c r="C555" s="641"/>
      <c r="D555" s="644"/>
      <c r="E555" s="489"/>
      <c r="F555" s="417"/>
      <c r="G555" s="417"/>
      <c r="H555" s="142">
        <v>42768</v>
      </c>
      <c r="I555" s="271">
        <v>3017.5</v>
      </c>
      <c r="J555" s="161">
        <v>42916</v>
      </c>
      <c r="K555" s="162">
        <v>3017.5</v>
      </c>
    </row>
    <row r="556" spans="1:11" ht="12.75">
      <c r="A556" s="474"/>
      <c r="B556" s="474"/>
      <c r="C556" s="641"/>
      <c r="D556" s="644"/>
      <c r="E556" s="489"/>
      <c r="F556" s="417"/>
      <c r="G556" s="417"/>
      <c r="H556" s="142">
        <v>42796</v>
      </c>
      <c r="I556" s="271">
        <v>3017.5</v>
      </c>
      <c r="J556" s="48">
        <v>42947</v>
      </c>
      <c r="K556" s="104">
        <v>3017.5</v>
      </c>
    </row>
    <row r="557" spans="1:11" ht="12.75">
      <c r="A557" s="474"/>
      <c r="B557" s="474"/>
      <c r="C557" s="641"/>
      <c r="D557" s="644"/>
      <c r="E557" s="489"/>
      <c r="F557" s="417"/>
      <c r="G557" s="417"/>
      <c r="H557" s="142">
        <v>42827</v>
      </c>
      <c r="I557" s="271">
        <v>3017.5</v>
      </c>
      <c r="J557" s="161">
        <v>42957</v>
      </c>
      <c r="K557" s="104">
        <v>3017.5</v>
      </c>
    </row>
    <row r="558" spans="1:11" ht="12.75">
      <c r="A558" s="474"/>
      <c r="B558" s="474"/>
      <c r="C558" s="641"/>
      <c r="D558" s="644"/>
      <c r="E558" s="489"/>
      <c r="F558" s="417"/>
      <c r="G558" s="417"/>
      <c r="H558" s="142">
        <v>42857</v>
      </c>
      <c r="I558" s="271">
        <v>3017.5</v>
      </c>
      <c r="J558" s="161">
        <v>42957</v>
      </c>
      <c r="K558" s="104">
        <v>3017.5</v>
      </c>
    </row>
    <row r="559" spans="1:11" ht="12.75">
      <c r="A559" s="475"/>
      <c r="B559" s="475"/>
      <c r="C559" s="642"/>
      <c r="D559" s="645"/>
      <c r="E559" s="490"/>
      <c r="F559" s="418"/>
      <c r="G559" s="418"/>
      <c r="H559" s="142">
        <v>42888</v>
      </c>
      <c r="I559" s="271">
        <v>3017.5</v>
      </c>
      <c r="J559" s="48">
        <v>42978</v>
      </c>
      <c r="K559" s="104">
        <v>3017.5</v>
      </c>
    </row>
    <row r="560" spans="1:11" ht="12.75">
      <c r="A560" s="559">
        <v>29</v>
      </c>
      <c r="B560" s="559" t="s">
        <v>110</v>
      </c>
      <c r="C560" s="646">
        <v>2923209</v>
      </c>
      <c r="D560" s="647" t="s">
        <v>278</v>
      </c>
      <c r="E560" s="617">
        <v>1246</v>
      </c>
      <c r="F560" s="616">
        <f>E560*8.5</f>
        <v>10591</v>
      </c>
      <c r="G560" s="616">
        <v>31773</v>
      </c>
      <c r="H560" s="274">
        <v>42737</v>
      </c>
      <c r="I560" s="272">
        <v>5295.5</v>
      </c>
      <c r="J560" s="31"/>
      <c r="K560" s="149"/>
    </row>
    <row r="561" spans="1:11" ht="12.75">
      <c r="A561" s="460"/>
      <c r="B561" s="460"/>
      <c r="C561" s="630"/>
      <c r="D561" s="632"/>
      <c r="E561" s="618"/>
      <c r="F561" s="615"/>
      <c r="G561" s="615"/>
      <c r="H561" s="274">
        <v>42768</v>
      </c>
      <c r="I561" s="272">
        <v>5295.5</v>
      </c>
      <c r="J561" s="156"/>
      <c r="K561" s="284"/>
    </row>
    <row r="562" spans="1:11" ht="12.75">
      <c r="A562" s="460"/>
      <c r="B562" s="460"/>
      <c r="C562" s="630"/>
      <c r="D562" s="632"/>
      <c r="E562" s="618"/>
      <c r="F562" s="615"/>
      <c r="G562" s="615"/>
      <c r="H562" s="274">
        <v>42796</v>
      </c>
      <c r="I562" s="272">
        <v>5295.5</v>
      </c>
      <c r="J562" s="156"/>
      <c r="K562" s="284"/>
    </row>
    <row r="563" spans="1:11" ht="12.75">
      <c r="A563" s="460"/>
      <c r="B563" s="460"/>
      <c r="C563" s="630"/>
      <c r="D563" s="632"/>
      <c r="E563" s="618"/>
      <c r="F563" s="615"/>
      <c r="G563" s="615"/>
      <c r="H563" s="274">
        <v>42827</v>
      </c>
      <c r="I563" s="272">
        <v>5295.5</v>
      </c>
      <c r="J563" s="156"/>
      <c r="K563" s="284"/>
    </row>
    <row r="564" spans="1:11" ht="12.75">
      <c r="A564" s="460"/>
      <c r="B564" s="460"/>
      <c r="C564" s="630"/>
      <c r="D564" s="632"/>
      <c r="E564" s="618"/>
      <c r="F564" s="615"/>
      <c r="G564" s="615"/>
      <c r="H564" s="274">
        <v>42857</v>
      </c>
      <c r="I564" s="272">
        <v>5295.5</v>
      </c>
      <c r="J564" s="156"/>
      <c r="K564" s="284"/>
    </row>
    <row r="565" spans="1:11" ht="12.75">
      <c r="A565" s="462"/>
      <c r="B565" s="462"/>
      <c r="C565" s="631"/>
      <c r="D565" s="633"/>
      <c r="E565" s="619"/>
      <c r="F565" s="458"/>
      <c r="G565" s="458"/>
      <c r="H565" s="274">
        <v>42888</v>
      </c>
      <c r="I565" s="272">
        <v>5295.5</v>
      </c>
      <c r="J565" s="156"/>
      <c r="K565" s="284"/>
    </row>
    <row r="566" spans="1:11" ht="12.75">
      <c r="A566" s="473">
        <v>29</v>
      </c>
      <c r="B566" s="473" t="s">
        <v>110</v>
      </c>
      <c r="C566" s="640">
        <v>2923407</v>
      </c>
      <c r="D566" s="643" t="s">
        <v>279</v>
      </c>
      <c r="E566" s="488">
        <v>3134</v>
      </c>
      <c r="F566" s="416">
        <f>E566*8.5</f>
        <v>26639</v>
      </c>
      <c r="G566" s="416">
        <v>79917</v>
      </c>
      <c r="H566" s="142">
        <v>42737</v>
      </c>
      <c r="I566" s="271">
        <v>13319.5</v>
      </c>
      <c r="J566" s="124">
        <v>42888</v>
      </c>
      <c r="K566" s="103">
        <v>13319.5</v>
      </c>
    </row>
    <row r="567" spans="1:11" ht="12.75">
      <c r="A567" s="474"/>
      <c r="B567" s="474"/>
      <c r="C567" s="641"/>
      <c r="D567" s="644"/>
      <c r="E567" s="489"/>
      <c r="F567" s="417"/>
      <c r="G567" s="417"/>
      <c r="H567" s="142">
        <v>42768</v>
      </c>
      <c r="I567" s="271">
        <v>13319.5</v>
      </c>
      <c r="J567" s="124">
        <v>42888</v>
      </c>
      <c r="K567" s="103">
        <v>13319.5</v>
      </c>
    </row>
    <row r="568" spans="1:11" ht="12.75">
      <c r="A568" s="474"/>
      <c r="B568" s="474"/>
      <c r="C568" s="641"/>
      <c r="D568" s="644"/>
      <c r="E568" s="489"/>
      <c r="F568" s="417"/>
      <c r="G568" s="417"/>
      <c r="H568" s="142">
        <v>42796</v>
      </c>
      <c r="I568" s="271">
        <v>13319.5</v>
      </c>
      <c r="J568" s="124">
        <v>42880</v>
      </c>
      <c r="K568" s="103">
        <v>13319.5</v>
      </c>
    </row>
    <row r="569" spans="1:11" ht="12.75">
      <c r="A569" s="474"/>
      <c r="B569" s="474"/>
      <c r="C569" s="641"/>
      <c r="D569" s="644"/>
      <c r="E569" s="489"/>
      <c r="F569" s="417"/>
      <c r="G569" s="417"/>
      <c r="H569" s="142">
        <v>42827</v>
      </c>
      <c r="I569" s="271">
        <v>13319.5</v>
      </c>
      <c r="J569" s="124">
        <v>42880</v>
      </c>
      <c r="K569" s="103">
        <v>13319.5</v>
      </c>
    </row>
    <row r="570" spans="1:11" ht="12.75">
      <c r="A570" s="474"/>
      <c r="B570" s="474"/>
      <c r="C570" s="641"/>
      <c r="D570" s="644"/>
      <c r="E570" s="489"/>
      <c r="F570" s="417"/>
      <c r="G570" s="417"/>
      <c r="H570" s="142">
        <v>42857</v>
      </c>
      <c r="I570" s="271">
        <v>13319.5</v>
      </c>
      <c r="J570" s="124">
        <v>42880</v>
      </c>
      <c r="K570" s="103">
        <v>13319.5</v>
      </c>
    </row>
    <row r="571" spans="1:11" ht="12.75">
      <c r="A571" s="475"/>
      <c r="B571" s="475"/>
      <c r="C571" s="642"/>
      <c r="D571" s="645"/>
      <c r="E571" s="490"/>
      <c r="F571" s="418"/>
      <c r="G571" s="418"/>
      <c r="H571" s="142">
        <v>42888</v>
      </c>
      <c r="I571" s="271">
        <v>13319.5</v>
      </c>
      <c r="J571" s="124">
        <v>42888</v>
      </c>
      <c r="K571" s="103">
        <v>13319.5</v>
      </c>
    </row>
    <row r="572" spans="1:11" ht="12.75">
      <c r="A572" s="447">
        <v>29</v>
      </c>
      <c r="B572" s="447" t="s">
        <v>110</v>
      </c>
      <c r="C572" s="657">
        <v>2923605</v>
      </c>
      <c r="D572" s="660" t="s">
        <v>280</v>
      </c>
      <c r="E572" s="400">
        <v>648</v>
      </c>
      <c r="F572" s="663">
        <f>E572*8.5</f>
        <v>5508</v>
      </c>
      <c r="G572" s="663">
        <v>16524</v>
      </c>
      <c r="H572" s="29">
        <v>42737</v>
      </c>
      <c r="I572" s="275">
        <v>2754</v>
      </c>
      <c r="J572" s="148">
        <v>42747</v>
      </c>
      <c r="K572" s="75">
        <v>2754</v>
      </c>
    </row>
    <row r="573" spans="1:11" ht="12.75">
      <c r="A573" s="476"/>
      <c r="B573" s="476"/>
      <c r="C573" s="658"/>
      <c r="D573" s="661"/>
      <c r="E573" s="491"/>
      <c r="F573" s="664"/>
      <c r="G573" s="664"/>
      <c r="H573" s="29">
        <v>42768</v>
      </c>
      <c r="I573" s="275">
        <v>2754</v>
      </c>
      <c r="J573" s="148">
        <v>42768</v>
      </c>
      <c r="K573" s="75">
        <v>2754</v>
      </c>
    </row>
    <row r="574" spans="1:11" ht="12.75">
      <c r="A574" s="476"/>
      <c r="B574" s="476"/>
      <c r="C574" s="658"/>
      <c r="D574" s="661"/>
      <c r="E574" s="491"/>
      <c r="F574" s="664"/>
      <c r="G574" s="664"/>
      <c r="H574" s="29">
        <v>42796</v>
      </c>
      <c r="I574" s="275">
        <v>2754</v>
      </c>
      <c r="J574" s="148">
        <v>42802</v>
      </c>
      <c r="K574" s="75">
        <v>2754</v>
      </c>
    </row>
    <row r="575" spans="1:11" ht="12.75">
      <c r="A575" s="476"/>
      <c r="B575" s="476"/>
      <c r="C575" s="658"/>
      <c r="D575" s="661"/>
      <c r="E575" s="491"/>
      <c r="F575" s="664"/>
      <c r="G575" s="664"/>
      <c r="H575" s="29">
        <v>42827</v>
      </c>
      <c r="I575" s="275">
        <v>2754</v>
      </c>
      <c r="J575" s="148">
        <v>42831</v>
      </c>
      <c r="K575" s="75">
        <v>2754</v>
      </c>
    </row>
    <row r="576" spans="1:11" ht="12.75">
      <c r="A576" s="476"/>
      <c r="B576" s="476"/>
      <c r="C576" s="658"/>
      <c r="D576" s="661"/>
      <c r="E576" s="491"/>
      <c r="F576" s="664"/>
      <c r="G576" s="664"/>
      <c r="H576" s="29">
        <v>42857</v>
      </c>
      <c r="I576" s="275">
        <v>2754</v>
      </c>
      <c r="J576" s="148">
        <v>42865</v>
      </c>
      <c r="K576" s="75">
        <v>2754</v>
      </c>
    </row>
    <row r="577" spans="1:11" ht="12.75">
      <c r="A577" s="448"/>
      <c r="B577" s="448"/>
      <c r="C577" s="659"/>
      <c r="D577" s="662"/>
      <c r="E577" s="429"/>
      <c r="F577" s="665"/>
      <c r="G577" s="665"/>
      <c r="H577" s="29">
        <v>42888</v>
      </c>
      <c r="I577" s="275">
        <v>2754</v>
      </c>
      <c r="J577" s="148">
        <v>42905</v>
      </c>
      <c r="K577" s="75">
        <v>2754</v>
      </c>
    </row>
    <row r="578" spans="1:11" ht="12.75">
      <c r="A578" s="473">
        <v>29</v>
      </c>
      <c r="B578" s="473" t="s">
        <v>110</v>
      </c>
      <c r="C578" s="640">
        <v>2923704</v>
      </c>
      <c r="D578" s="643" t="s">
        <v>281</v>
      </c>
      <c r="E578" s="488">
        <v>2902</v>
      </c>
      <c r="F578" s="416">
        <f>E578*8.5</f>
        <v>24667</v>
      </c>
      <c r="G578" s="416">
        <v>74001</v>
      </c>
      <c r="H578" s="142">
        <v>42737</v>
      </c>
      <c r="I578" s="271">
        <v>12333.5</v>
      </c>
      <c r="J578" s="48">
        <v>42780</v>
      </c>
      <c r="K578" s="104">
        <v>12333.5</v>
      </c>
    </row>
    <row r="579" spans="1:11" ht="12.75">
      <c r="A579" s="474"/>
      <c r="B579" s="474"/>
      <c r="C579" s="641"/>
      <c r="D579" s="644"/>
      <c r="E579" s="489"/>
      <c r="F579" s="417"/>
      <c r="G579" s="417"/>
      <c r="H579" s="142">
        <v>42768</v>
      </c>
      <c r="I579" s="271">
        <v>12333.5</v>
      </c>
      <c r="J579" s="161">
        <v>42807</v>
      </c>
      <c r="K579" s="162">
        <v>12333.5</v>
      </c>
    </row>
    <row r="580" spans="1:11" ht="12.75">
      <c r="A580" s="474"/>
      <c r="B580" s="474"/>
      <c r="C580" s="641"/>
      <c r="D580" s="644"/>
      <c r="E580" s="489"/>
      <c r="F580" s="417"/>
      <c r="G580" s="417"/>
      <c r="H580" s="142">
        <v>42796</v>
      </c>
      <c r="I580" s="271">
        <v>12333.5</v>
      </c>
      <c r="J580" s="161">
        <v>42843</v>
      </c>
      <c r="K580" s="162">
        <v>12333.5</v>
      </c>
    </row>
    <row r="581" spans="1:11" ht="12.75">
      <c r="A581" s="474"/>
      <c r="B581" s="474"/>
      <c r="C581" s="641"/>
      <c r="D581" s="644"/>
      <c r="E581" s="489"/>
      <c r="F581" s="417"/>
      <c r="G581" s="417"/>
      <c r="H581" s="142">
        <v>42827</v>
      </c>
      <c r="I581" s="271">
        <v>12333.5</v>
      </c>
      <c r="J581" s="161">
        <v>42866</v>
      </c>
      <c r="K581" s="162">
        <v>12333.5</v>
      </c>
    </row>
    <row r="582" spans="1:11" ht="12.75">
      <c r="A582" s="474"/>
      <c r="B582" s="474"/>
      <c r="C582" s="641"/>
      <c r="D582" s="644"/>
      <c r="E582" s="489"/>
      <c r="F582" s="417"/>
      <c r="G582" s="417"/>
      <c r="H582" s="142">
        <v>42857</v>
      </c>
      <c r="I582" s="271">
        <v>12333.5</v>
      </c>
      <c r="J582" s="161">
        <v>42923</v>
      </c>
      <c r="K582" s="162">
        <v>12333.5</v>
      </c>
    </row>
    <row r="583" spans="1:11" ht="12.75">
      <c r="A583" s="475"/>
      <c r="B583" s="475"/>
      <c r="C583" s="642"/>
      <c r="D583" s="645"/>
      <c r="E583" s="490"/>
      <c r="F583" s="418"/>
      <c r="G583" s="418"/>
      <c r="H583" s="142">
        <v>42888</v>
      </c>
      <c r="I583" s="271">
        <v>12333.5</v>
      </c>
      <c r="J583" s="124">
        <v>42949</v>
      </c>
      <c r="K583" s="103">
        <v>12333.5</v>
      </c>
    </row>
    <row r="584" spans="1:11" ht="12.75">
      <c r="A584" s="559">
        <v>29</v>
      </c>
      <c r="B584" s="559" t="s">
        <v>110</v>
      </c>
      <c r="C584" s="646">
        <v>2924306</v>
      </c>
      <c r="D584" s="647" t="s">
        <v>282</v>
      </c>
      <c r="E584" s="617">
        <v>1723</v>
      </c>
      <c r="F584" s="616">
        <f>E584*8.5</f>
        <v>14645.5</v>
      </c>
      <c r="G584" s="616">
        <v>43936.5</v>
      </c>
      <c r="H584" s="274">
        <v>42737</v>
      </c>
      <c r="I584" s="272">
        <v>7322.75</v>
      </c>
      <c r="J584" s="31"/>
      <c r="K584" s="149"/>
    </row>
    <row r="585" spans="1:11" ht="12.75">
      <c r="A585" s="460"/>
      <c r="B585" s="460"/>
      <c r="C585" s="630"/>
      <c r="D585" s="632"/>
      <c r="E585" s="618"/>
      <c r="F585" s="615"/>
      <c r="G585" s="615"/>
      <c r="H585" s="274">
        <v>42768</v>
      </c>
      <c r="I585" s="272">
        <v>7322.75</v>
      </c>
      <c r="J585" s="156"/>
      <c r="K585" s="284"/>
    </row>
    <row r="586" spans="1:11" ht="12.75">
      <c r="A586" s="460"/>
      <c r="B586" s="460"/>
      <c r="C586" s="630"/>
      <c r="D586" s="632"/>
      <c r="E586" s="618"/>
      <c r="F586" s="615"/>
      <c r="G586" s="615"/>
      <c r="H586" s="274">
        <v>42796</v>
      </c>
      <c r="I586" s="272">
        <v>7322.75</v>
      </c>
      <c r="J586" s="156"/>
      <c r="K586" s="284"/>
    </row>
    <row r="587" spans="1:11" ht="12.75">
      <c r="A587" s="460"/>
      <c r="B587" s="460"/>
      <c r="C587" s="630"/>
      <c r="D587" s="632"/>
      <c r="E587" s="618"/>
      <c r="F587" s="615"/>
      <c r="G587" s="615"/>
      <c r="H587" s="274">
        <v>42827</v>
      </c>
      <c r="I587" s="272">
        <v>7322.75</v>
      </c>
      <c r="J587" s="156"/>
      <c r="K587" s="284"/>
    </row>
    <row r="588" spans="1:11" ht="12.75">
      <c r="A588" s="460"/>
      <c r="B588" s="460"/>
      <c r="C588" s="630"/>
      <c r="D588" s="632"/>
      <c r="E588" s="618"/>
      <c r="F588" s="615"/>
      <c r="G588" s="615"/>
      <c r="H588" s="274">
        <v>42857</v>
      </c>
      <c r="I588" s="272">
        <v>7322.75</v>
      </c>
      <c r="J588" s="156"/>
      <c r="K588" s="284"/>
    </row>
    <row r="589" spans="1:11" ht="12.75">
      <c r="A589" s="462"/>
      <c r="B589" s="462"/>
      <c r="C589" s="631"/>
      <c r="D589" s="633"/>
      <c r="E589" s="619"/>
      <c r="F589" s="458"/>
      <c r="G589" s="458"/>
      <c r="H589" s="274">
        <v>42888</v>
      </c>
      <c r="I589" s="272">
        <v>7322.75</v>
      </c>
      <c r="J589" s="156"/>
      <c r="K589" s="284"/>
    </row>
    <row r="590" spans="1:11" ht="12.75">
      <c r="A590" s="473">
        <v>29</v>
      </c>
      <c r="B590" s="473" t="s">
        <v>110</v>
      </c>
      <c r="C590" s="640">
        <v>2924405</v>
      </c>
      <c r="D590" s="643" t="s">
        <v>283</v>
      </c>
      <c r="E590" s="488">
        <v>3205</v>
      </c>
      <c r="F590" s="416">
        <f>E590*8.5</f>
        <v>27242.5</v>
      </c>
      <c r="G590" s="416">
        <v>81727.5</v>
      </c>
      <c r="H590" s="142">
        <v>42737</v>
      </c>
      <c r="I590" s="271">
        <v>13621.25</v>
      </c>
      <c r="J590" s="124">
        <v>42944</v>
      </c>
      <c r="K590" s="103">
        <v>13621.25</v>
      </c>
    </row>
    <row r="591" spans="1:11" ht="12.75">
      <c r="A591" s="474"/>
      <c r="B591" s="474"/>
      <c r="C591" s="641"/>
      <c r="D591" s="644"/>
      <c r="E591" s="489"/>
      <c r="F591" s="417"/>
      <c r="G591" s="417"/>
      <c r="H591" s="142">
        <v>42768</v>
      </c>
      <c r="I591" s="271">
        <v>13621.25</v>
      </c>
      <c r="J591" s="124">
        <v>42944</v>
      </c>
      <c r="K591" s="103">
        <v>13621.25</v>
      </c>
    </row>
    <row r="592" spans="1:11" ht="12.75">
      <c r="A592" s="474"/>
      <c r="B592" s="474"/>
      <c r="C592" s="641"/>
      <c r="D592" s="644"/>
      <c r="E592" s="489"/>
      <c r="F592" s="417"/>
      <c r="G592" s="417"/>
      <c r="H592" s="142">
        <v>42796</v>
      </c>
      <c r="I592" s="271">
        <v>13621.25</v>
      </c>
      <c r="J592" s="124">
        <v>42947</v>
      </c>
      <c r="K592" s="103">
        <v>13621.25</v>
      </c>
    </row>
    <row r="593" spans="1:11" ht="12.75">
      <c r="A593" s="474"/>
      <c r="B593" s="474"/>
      <c r="C593" s="641"/>
      <c r="D593" s="644"/>
      <c r="E593" s="489"/>
      <c r="F593" s="417"/>
      <c r="G593" s="417"/>
      <c r="H593" s="142">
        <v>42827</v>
      </c>
      <c r="I593" s="271">
        <v>13621.25</v>
      </c>
      <c r="J593" s="124">
        <v>42947</v>
      </c>
      <c r="K593" s="103">
        <v>13621.25</v>
      </c>
    </row>
    <row r="594" spans="1:11" ht="12.75">
      <c r="A594" s="474"/>
      <c r="B594" s="474"/>
      <c r="C594" s="641"/>
      <c r="D594" s="644"/>
      <c r="E594" s="489"/>
      <c r="F594" s="417"/>
      <c r="G594" s="417"/>
      <c r="H594" s="142">
        <v>42857</v>
      </c>
      <c r="I594" s="271">
        <v>13621.25</v>
      </c>
      <c r="J594" s="124">
        <v>42947</v>
      </c>
      <c r="K594" s="103">
        <v>13621.25</v>
      </c>
    </row>
    <row r="595" spans="1:11" ht="12.75">
      <c r="A595" s="475"/>
      <c r="B595" s="475"/>
      <c r="C595" s="642"/>
      <c r="D595" s="645"/>
      <c r="E595" s="490"/>
      <c r="F595" s="418"/>
      <c r="G595" s="418"/>
      <c r="H595" s="142">
        <v>42888</v>
      </c>
      <c r="I595" s="271">
        <v>13621.25</v>
      </c>
      <c r="J595" s="124">
        <v>42947</v>
      </c>
      <c r="K595" s="103">
        <v>13621.25</v>
      </c>
    </row>
    <row r="596" spans="1:11" ht="12.75">
      <c r="A596" s="559">
        <v>29</v>
      </c>
      <c r="B596" s="559" t="s">
        <v>110</v>
      </c>
      <c r="C596" s="646">
        <v>2924504</v>
      </c>
      <c r="D596" s="647" t="s">
        <v>284</v>
      </c>
      <c r="E596" s="617">
        <v>1687</v>
      </c>
      <c r="F596" s="616">
        <f>E596*8.5</f>
        <v>14339.5</v>
      </c>
      <c r="G596" s="616">
        <v>43018.5</v>
      </c>
      <c r="H596" s="274">
        <v>42737</v>
      </c>
      <c r="I596" s="272">
        <v>7169.75</v>
      </c>
      <c r="J596" s="125">
        <v>42955</v>
      </c>
      <c r="K596" s="169">
        <v>7169.75</v>
      </c>
    </row>
    <row r="597" spans="1:11" ht="12.75">
      <c r="A597" s="460"/>
      <c r="B597" s="460"/>
      <c r="C597" s="630"/>
      <c r="D597" s="632"/>
      <c r="E597" s="618"/>
      <c r="F597" s="615"/>
      <c r="G597" s="615"/>
      <c r="H597" s="274">
        <v>42768</v>
      </c>
      <c r="I597" s="272">
        <v>7169.75</v>
      </c>
      <c r="J597" s="125">
        <v>42955</v>
      </c>
      <c r="K597" s="169">
        <v>7169.75</v>
      </c>
    </row>
    <row r="598" spans="1:11" ht="12.75">
      <c r="A598" s="460"/>
      <c r="B598" s="460"/>
      <c r="C598" s="630"/>
      <c r="D598" s="632"/>
      <c r="E598" s="618"/>
      <c r="F598" s="615"/>
      <c r="G598" s="615"/>
      <c r="H598" s="274">
        <v>42796</v>
      </c>
      <c r="I598" s="272">
        <v>7169.75</v>
      </c>
      <c r="J598" s="125">
        <v>42955</v>
      </c>
      <c r="K598" s="169">
        <v>7169.75</v>
      </c>
    </row>
    <row r="599" spans="1:11" ht="12.75">
      <c r="A599" s="460"/>
      <c r="B599" s="460"/>
      <c r="C599" s="630"/>
      <c r="D599" s="632"/>
      <c r="E599" s="618"/>
      <c r="F599" s="615"/>
      <c r="G599" s="615"/>
      <c r="H599" s="274">
        <v>42827</v>
      </c>
      <c r="I599" s="272">
        <v>7169.75</v>
      </c>
      <c r="J599" s="31">
        <v>42955</v>
      </c>
      <c r="K599" s="149">
        <v>7169.75</v>
      </c>
    </row>
    <row r="600" spans="1:11" ht="12.75">
      <c r="A600" s="460"/>
      <c r="B600" s="460"/>
      <c r="C600" s="630"/>
      <c r="D600" s="632"/>
      <c r="E600" s="618"/>
      <c r="F600" s="615"/>
      <c r="G600" s="615"/>
      <c r="H600" s="274">
        <v>42857</v>
      </c>
      <c r="I600" s="272">
        <v>7169.75</v>
      </c>
      <c r="J600" s="156">
        <v>42969</v>
      </c>
      <c r="K600" s="284">
        <v>7169.75</v>
      </c>
    </row>
    <row r="601" spans="1:11" ht="12.75">
      <c r="A601" s="462"/>
      <c r="B601" s="462"/>
      <c r="C601" s="631"/>
      <c r="D601" s="633"/>
      <c r="E601" s="619"/>
      <c r="F601" s="458"/>
      <c r="G601" s="458"/>
      <c r="H601" s="274">
        <v>42888</v>
      </c>
      <c r="I601" s="272">
        <v>7169.75</v>
      </c>
      <c r="J601" s="156">
        <v>42955</v>
      </c>
      <c r="K601" s="284">
        <v>7169.75</v>
      </c>
    </row>
    <row r="602" spans="1:11" ht="12.75">
      <c r="A602" s="473">
        <v>29</v>
      </c>
      <c r="B602" s="473" t="s">
        <v>110</v>
      </c>
      <c r="C602" s="640">
        <v>2924702</v>
      </c>
      <c r="D602" s="643" t="s">
        <v>285</v>
      </c>
      <c r="E602" s="488">
        <v>912</v>
      </c>
      <c r="F602" s="416">
        <f>E602*8.5</f>
        <v>7752</v>
      </c>
      <c r="G602" s="416">
        <v>23256</v>
      </c>
      <c r="H602" s="142">
        <v>42737</v>
      </c>
      <c r="I602" s="271">
        <v>3876</v>
      </c>
      <c r="J602" s="48">
        <v>42895</v>
      </c>
      <c r="K602" s="104">
        <v>3876</v>
      </c>
    </row>
    <row r="603" spans="1:11" ht="12.75">
      <c r="A603" s="474"/>
      <c r="B603" s="474"/>
      <c r="C603" s="641"/>
      <c r="D603" s="644"/>
      <c r="E603" s="489"/>
      <c r="F603" s="417"/>
      <c r="G603" s="417"/>
      <c r="H603" s="142">
        <v>42768</v>
      </c>
      <c r="I603" s="271">
        <v>3876</v>
      </c>
      <c r="J603" s="161">
        <v>42928</v>
      </c>
      <c r="K603" s="162">
        <v>3876</v>
      </c>
    </row>
    <row r="604" spans="1:11" ht="12.75">
      <c r="A604" s="474"/>
      <c r="B604" s="474"/>
      <c r="C604" s="641"/>
      <c r="D604" s="644"/>
      <c r="E604" s="489"/>
      <c r="F604" s="417"/>
      <c r="G604" s="417"/>
      <c r="H604" s="142">
        <v>42796</v>
      </c>
      <c r="I604" s="271">
        <v>3876</v>
      </c>
      <c r="J604" s="161">
        <v>42928</v>
      </c>
      <c r="K604" s="162">
        <v>3876</v>
      </c>
    </row>
    <row r="605" spans="1:11" ht="12.75">
      <c r="A605" s="474"/>
      <c r="B605" s="474"/>
      <c r="C605" s="641"/>
      <c r="D605" s="644"/>
      <c r="E605" s="489"/>
      <c r="F605" s="417"/>
      <c r="G605" s="417"/>
      <c r="H605" s="142">
        <v>42827</v>
      </c>
      <c r="I605" s="271">
        <v>3876</v>
      </c>
      <c r="J605" s="161">
        <v>42965</v>
      </c>
      <c r="K605" s="162">
        <v>3876</v>
      </c>
    </row>
    <row r="606" spans="1:11" ht="12.75">
      <c r="A606" s="474"/>
      <c r="B606" s="474"/>
      <c r="C606" s="641"/>
      <c r="D606" s="644"/>
      <c r="E606" s="489"/>
      <c r="F606" s="417"/>
      <c r="G606" s="417"/>
      <c r="H606" s="142">
        <v>42857</v>
      </c>
      <c r="I606" s="271">
        <v>3876</v>
      </c>
      <c r="J606" s="161">
        <v>42965</v>
      </c>
      <c r="K606" s="162">
        <v>3876</v>
      </c>
    </row>
    <row r="607" spans="1:11" ht="12.75">
      <c r="A607" s="475"/>
      <c r="B607" s="475"/>
      <c r="C607" s="642"/>
      <c r="D607" s="645"/>
      <c r="E607" s="490"/>
      <c r="F607" s="418"/>
      <c r="G607" s="418"/>
      <c r="H607" s="142">
        <v>42888</v>
      </c>
      <c r="I607" s="271">
        <v>3876</v>
      </c>
      <c r="J607" s="161"/>
      <c r="K607" s="162"/>
    </row>
    <row r="608" spans="1:11" ht="12.75">
      <c r="A608" s="559">
        <v>29</v>
      </c>
      <c r="B608" s="559" t="s">
        <v>110</v>
      </c>
      <c r="C608" s="646">
        <v>2924900</v>
      </c>
      <c r="D608" s="647" t="s">
        <v>286</v>
      </c>
      <c r="E608" s="617">
        <v>336</v>
      </c>
      <c r="F608" s="616">
        <f>E608*8.5</f>
        <v>2856</v>
      </c>
      <c r="G608" s="616">
        <v>8568</v>
      </c>
      <c r="H608" s="274">
        <v>42737</v>
      </c>
      <c r="I608" s="272">
        <v>1428</v>
      </c>
      <c r="J608" s="31">
        <v>42929</v>
      </c>
      <c r="K608" s="149">
        <v>8568</v>
      </c>
    </row>
    <row r="609" spans="1:11" ht="12.75">
      <c r="A609" s="460"/>
      <c r="B609" s="460"/>
      <c r="C609" s="630"/>
      <c r="D609" s="632"/>
      <c r="E609" s="618"/>
      <c r="F609" s="615"/>
      <c r="G609" s="615"/>
      <c r="H609" s="274">
        <v>42768</v>
      </c>
      <c r="I609" s="272">
        <v>1428</v>
      </c>
      <c r="J609" s="31"/>
      <c r="K609" s="149"/>
    </row>
    <row r="610" spans="1:11" ht="12.75">
      <c r="A610" s="460"/>
      <c r="B610" s="460"/>
      <c r="C610" s="630"/>
      <c r="D610" s="632"/>
      <c r="E610" s="618"/>
      <c r="F610" s="615"/>
      <c r="G610" s="615"/>
      <c r="H610" s="274">
        <v>42796</v>
      </c>
      <c r="I610" s="272">
        <v>1428</v>
      </c>
      <c r="J610" s="31"/>
      <c r="K610" s="149"/>
    </row>
    <row r="611" spans="1:11" ht="12.75">
      <c r="A611" s="460"/>
      <c r="B611" s="460"/>
      <c r="C611" s="630"/>
      <c r="D611" s="632"/>
      <c r="E611" s="618"/>
      <c r="F611" s="615"/>
      <c r="G611" s="615"/>
      <c r="H611" s="274">
        <v>42827</v>
      </c>
      <c r="I611" s="272">
        <v>1428</v>
      </c>
      <c r="J611" s="31"/>
      <c r="K611" s="149"/>
    </row>
    <row r="612" spans="1:11" ht="12.75">
      <c r="A612" s="460"/>
      <c r="B612" s="460"/>
      <c r="C612" s="630"/>
      <c r="D612" s="632"/>
      <c r="E612" s="618"/>
      <c r="F612" s="615"/>
      <c r="G612" s="615"/>
      <c r="H612" s="274">
        <v>42857</v>
      </c>
      <c r="I612" s="272">
        <v>1428</v>
      </c>
      <c r="J612" s="31"/>
      <c r="K612" s="149"/>
    </row>
    <row r="613" spans="1:11" ht="12.75">
      <c r="A613" s="462"/>
      <c r="B613" s="462"/>
      <c r="C613" s="631"/>
      <c r="D613" s="633"/>
      <c r="E613" s="619"/>
      <c r="F613" s="458"/>
      <c r="G613" s="458"/>
      <c r="H613" s="274">
        <v>42888</v>
      </c>
      <c r="I613" s="272">
        <v>1428</v>
      </c>
      <c r="J613" s="31"/>
      <c r="K613" s="149"/>
    </row>
    <row r="614" spans="1:11" ht="12.75">
      <c r="A614" s="473">
        <v>29</v>
      </c>
      <c r="B614" s="473" t="s">
        <v>110</v>
      </c>
      <c r="C614" s="640">
        <v>2925006</v>
      </c>
      <c r="D614" s="643" t="s">
        <v>287</v>
      </c>
      <c r="E614" s="488">
        <v>939</v>
      </c>
      <c r="F614" s="416">
        <f>E614*8.5</f>
        <v>7981.5</v>
      </c>
      <c r="G614" s="416">
        <v>23944.5</v>
      </c>
      <c r="H614" s="142">
        <v>42737</v>
      </c>
      <c r="I614" s="271">
        <v>3990.75</v>
      </c>
      <c r="J614" s="48">
        <v>42752</v>
      </c>
      <c r="K614" s="104">
        <v>3990.75</v>
      </c>
    </row>
    <row r="615" spans="1:11" ht="12.75">
      <c r="A615" s="474"/>
      <c r="B615" s="474"/>
      <c r="C615" s="641"/>
      <c r="D615" s="644"/>
      <c r="E615" s="489"/>
      <c r="F615" s="417"/>
      <c r="G615" s="417"/>
      <c r="H615" s="142">
        <v>42768</v>
      </c>
      <c r="I615" s="271">
        <v>3990.75</v>
      </c>
      <c r="J615" s="161">
        <v>42768</v>
      </c>
      <c r="K615" s="162">
        <v>3990.75</v>
      </c>
    </row>
    <row r="616" spans="1:11" ht="12.75">
      <c r="A616" s="474"/>
      <c r="B616" s="474"/>
      <c r="C616" s="641"/>
      <c r="D616" s="644"/>
      <c r="E616" s="489"/>
      <c r="F616" s="417"/>
      <c r="G616" s="417"/>
      <c r="H616" s="142">
        <v>42796</v>
      </c>
      <c r="I616" s="271">
        <v>3990.75</v>
      </c>
      <c r="J616" s="48">
        <v>42796</v>
      </c>
      <c r="K616" s="104">
        <v>3990.75</v>
      </c>
    </row>
    <row r="617" spans="1:11" ht="12.75">
      <c r="A617" s="474"/>
      <c r="B617" s="474"/>
      <c r="C617" s="641"/>
      <c r="D617" s="644"/>
      <c r="E617" s="489"/>
      <c r="F617" s="417"/>
      <c r="G617" s="417"/>
      <c r="H617" s="142">
        <v>42827</v>
      </c>
      <c r="I617" s="271">
        <v>3990.75</v>
      </c>
      <c r="J617" s="161">
        <v>42828</v>
      </c>
      <c r="K617" s="162">
        <v>3990.75</v>
      </c>
    </row>
    <row r="618" spans="1:11" ht="12.75">
      <c r="A618" s="474"/>
      <c r="B618" s="474"/>
      <c r="C618" s="641"/>
      <c r="D618" s="644"/>
      <c r="E618" s="489"/>
      <c r="F618" s="417"/>
      <c r="G618" s="417"/>
      <c r="H618" s="142">
        <v>42857</v>
      </c>
      <c r="I618" s="271">
        <v>3990.75</v>
      </c>
      <c r="J618" s="48">
        <v>42857</v>
      </c>
      <c r="K618" s="104">
        <v>3990.75</v>
      </c>
    </row>
    <row r="619" spans="1:11" ht="12.75">
      <c r="A619" s="475"/>
      <c r="B619" s="475"/>
      <c r="C619" s="642"/>
      <c r="D619" s="645"/>
      <c r="E619" s="490"/>
      <c r="F619" s="418"/>
      <c r="G619" s="418"/>
      <c r="H619" s="142">
        <v>42888</v>
      </c>
      <c r="I619" s="271">
        <v>3990.75</v>
      </c>
      <c r="J619" s="161">
        <v>42887</v>
      </c>
      <c r="K619" s="104">
        <v>3990.75</v>
      </c>
    </row>
    <row r="620" spans="1:11" ht="12.75">
      <c r="A620" s="559">
        <v>29</v>
      </c>
      <c r="B620" s="559" t="s">
        <v>110</v>
      </c>
      <c r="C620" s="646">
        <v>2925105</v>
      </c>
      <c r="D620" s="647" t="s">
        <v>288</v>
      </c>
      <c r="E620" s="617">
        <v>1986</v>
      </c>
      <c r="F620" s="616">
        <f>E620*8.5</f>
        <v>16881</v>
      </c>
      <c r="G620" s="616">
        <v>50643</v>
      </c>
      <c r="H620" s="274">
        <v>42737</v>
      </c>
      <c r="I620" s="272">
        <v>8440.5</v>
      </c>
      <c r="J620" s="31">
        <v>42864</v>
      </c>
      <c r="K620" s="149">
        <v>8440.5</v>
      </c>
    </row>
    <row r="621" spans="1:11" ht="12.75">
      <c r="A621" s="460"/>
      <c r="B621" s="460"/>
      <c r="C621" s="630"/>
      <c r="D621" s="632"/>
      <c r="E621" s="618"/>
      <c r="F621" s="615"/>
      <c r="G621" s="615"/>
      <c r="H621" s="274">
        <v>42768</v>
      </c>
      <c r="I621" s="272">
        <v>8440.5</v>
      </c>
      <c r="J621" s="156">
        <v>42864</v>
      </c>
      <c r="K621" s="284">
        <v>8440.5</v>
      </c>
    </row>
    <row r="622" spans="1:11" ht="12.75">
      <c r="A622" s="460"/>
      <c r="B622" s="460"/>
      <c r="C622" s="630"/>
      <c r="D622" s="632"/>
      <c r="E622" s="618"/>
      <c r="F622" s="615"/>
      <c r="G622" s="615"/>
      <c r="H622" s="274">
        <v>42796</v>
      </c>
      <c r="I622" s="272">
        <v>8440.5</v>
      </c>
      <c r="J622" s="31">
        <v>42926</v>
      </c>
      <c r="K622" s="149">
        <v>8440.5</v>
      </c>
    </row>
    <row r="623" spans="1:11" ht="12.75">
      <c r="A623" s="460"/>
      <c r="B623" s="460"/>
      <c r="C623" s="630"/>
      <c r="D623" s="632"/>
      <c r="E623" s="618"/>
      <c r="F623" s="615"/>
      <c r="G623" s="615"/>
      <c r="H623" s="274">
        <v>42827</v>
      </c>
      <c r="I623" s="272">
        <v>8440.5</v>
      </c>
      <c r="J623" s="156">
        <v>42906</v>
      </c>
      <c r="K623" s="284">
        <v>8440.5</v>
      </c>
    </row>
    <row r="624" spans="1:11" ht="12.75">
      <c r="A624" s="460"/>
      <c r="B624" s="460"/>
      <c r="C624" s="630"/>
      <c r="D624" s="632"/>
      <c r="E624" s="618"/>
      <c r="F624" s="615"/>
      <c r="G624" s="615"/>
      <c r="H624" s="274">
        <v>42857</v>
      </c>
      <c r="I624" s="272">
        <v>8440.5</v>
      </c>
      <c r="J624" s="31">
        <v>42929</v>
      </c>
      <c r="K624" s="149">
        <v>8440.5</v>
      </c>
    </row>
    <row r="625" spans="1:11" ht="12.75">
      <c r="A625" s="462"/>
      <c r="B625" s="462"/>
      <c r="C625" s="631"/>
      <c r="D625" s="633"/>
      <c r="E625" s="619"/>
      <c r="F625" s="458"/>
      <c r="G625" s="458"/>
      <c r="H625" s="274">
        <v>42888</v>
      </c>
      <c r="I625" s="272">
        <v>8440.5</v>
      </c>
      <c r="J625" s="156">
        <v>42930</v>
      </c>
      <c r="K625" s="284">
        <v>8440.5</v>
      </c>
    </row>
    <row r="626" spans="1:11" ht="12.75">
      <c r="A626" s="473">
        <v>29</v>
      </c>
      <c r="B626" s="473" t="s">
        <v>110</v>
      </c>
      <c r="C626" s="640">
        <v>2925600</v>
      </c>
      <c r="D626" s="643" t="s">
        <v>289</v>
      </c>
      <c r="E626" s="488">
        <v>1775</v>
      </c>
      <c r="F626" s="416">
        <f>E626*8.5</f>
        <v>15087.5</v>
      </c>
      <c r="G626" s="416">
        <v>45262.5</v>
      </c>
      <c r="H626" s="142">
        <v>42737</v>
      </c>
      <c r="I626" s="271">
        <v>7543.75</v>
      </c>
      <c r="J626" s="124">
        <v>42944</v>
      </c>
      <c r="K626" s="103">
        <v>7543.75</v>
      </c>
    </row>
    <row r="627" spans="1:11" ht="12.75">
      <c r="A627" s="474"/>
      <c r="B627" s="474"/>
      <c r="C627" s="641"/>
      <c r="D627" s="644"/>
      <c r="E627" s="489"/>
      <c r="F627" s="417"/>
      <c r="G627" s="417"/>
      <c r="H627" s="142">
        <v>42768</v>
      </c>
      <c r="I627" s="271">
        <v>7543.75</v>
      </c>
      <c r="J627" s="124">
        <v>42944</v>
      </c>
      <c r="K627" s="103">
        <v>7543.75</v>
      </c>
    </row>
    <row r="628" spans="1:11" ht="12.75">
      <c r="A628" s="474"/>
      <c r="B628" s="474"/>
      <c r="C628" s="641"/>
      <c r="D628" s="644"/>
      <c r="E628" s="489"/>
      <c r="F628" s="417"/>
      <c r="G628" s="417"/>
      <c r="H628" s="142">
        <v>42796</v>
      </c>
      <c r="I628" s="271">
        <v>7543.75</v>
      </c>
      <c r="J628" s="48">
        <v>42969</v>
      </c>
      <c r="K628" s="104">
        <v>7543.75</v>
      </c>
    </row>
    <row r="629" spans="1:11" ht="12.75">
      <c r="A629" s="474"/>
      <c r="B629" s="474"/>
      <c r="C629" s="641"/>
      <c r="D629" s="644"/>
      <c r="E629" s="489"/>
      <c r="F629" s="417"/>
      <c r="G629" s="417"/>
      <c r="H629" s="142">
        <v>42827</v>
      </c>
      <c r="I629" s="271">
        <v>7543.75</v>
      </c>
      <c r="J629" s="161">
        <v>42977</v>
      </c>
      <c r="K629" s="104">
        <v>7543.75</v>
      </c>
    </row>
    <row r="630" spans="1:11" ht="12.75">
      <c r="A630" s="474"/>
      <c r="B630" s="474"/>
      <c r="C630" s="641"/>
      <c r="D630" s="644"/>
      <c r="E630" s="489"/>
      <c r="F630" s="417"/>
      <c r="G630" s="417"/>
      <c r="H630" s="142">
        <v>42857</v>
      </c>
      <c r="I630" s="271">
        <v>7543.75</v>
      </c>
      <c r="J630" s="161">
        <v>42891</v>
      </c>
      <c r="K630" s="162">
        <v>7543.75</v>
      </c>
    </row>
    <row r="631" spans="1:11" ht="12.75">
      <c r="A631" s="475"/>
      <c r="B631" s="475"/>
      <c r="C631" s="642"/>
      <c r="D631" s="645"/>
      <c r="E631" s="490"/>
      <c r="F631" s="418"/>
      <c r="G631" s="418"/>
      <c r="H631" s="142">
        <v>42888</v>
      </c>
      <c r="I631" s="271">
        <v>7543.75</v>
      </c>
      <c r="J631" s="161">
        <v>42886</v>
      </c>
      <c r="K631" s="162">
        <v>7543.75</v>
      </c>
    </row>
    <row r="632" spans="1:11" ht="12.75">
      <c r="A632" s="559">
        <v>29</v>
      </c>
      <c r="B632" s="559" t="s">
        <v>110</v>
      </c>
      <c r="C632" s="646">
        <v>2925709</v>
      </c>
      <c r="D632" s="647" t="s">
        <v>290</v>
      </c>
      <c r="E632" s="617">
        <v>1387</v>
      </c>
      <c r="F632" s="616">
        <f>E632*8.5</f>
        <v>11789.5</v>
      </c>
      <c r="G632" s="616">
        <v>35368.5</v>
      </c>
      <c r="H632" s="274">
        <v>42737</v>
      </c>
      <c r="I632" s="272">
        <v>5894.75</v>
      </c>
      <c r="J632" s="125">
        <v>42754</v>
      </c>
      <c r="K632" s="169">
        <v>5894.75</v>
      </c>
    </row>
    <row r="633" spans="1:11" ht="12.75">
      <c r="A633" s="460"/>
      <c r="B633" s="460"/>
      <c r="C633" s="630"/>
      <c r="D633" s="632"/>
      <c r="E633" s="618"/>
      <c r="F633" s="615"/>
      <c r="G633" s="615"/>
      <c r="H633" s="274">
        <v>42768</v>
      </c>
      <c r="I633" s="272">
        <v>5894.75</v>
      </c>
      <c r="J633" s="125">
        <v>42768</v>
      </c>
      <c r="K633" s="169">
        <v>5894.75</v>
      </c>
    </row>
    <row r="634" spans="1:11" ht="12.75">
      <c r="A634" s="460"/>
      <c r="B634" s="460"/>
      <c r="C634" s="630"/>
      <c r="D634" s="632"/>
      <c r="E634" s="618"/>
      <c r="F634" s="615"/>
      <c r="G634" s="615"/>
      <c r="H634" s="274">
        <v>42796</v>
      </c>
      <c r="I634" s="272">
        <v>5894.75</v>
      </c>
      <c r="J634" s="125">
        <v>42790</v>
      </c>
      <c r="K634" s="169">
        <v>5894.75</v>
      </c>
    </row>
    <row r="635" spans="1:11" ht="12.75">
      <c r="A635" s="460"/>
      <c r="B635" s="460"/>
      <c r="C635" s="630"/>
      <c r="D635" s="632"/>
      <c r="E635" s="618"/>
      <c r="F635" s="615"/>
      <c r="G635" s="615"/>
      <c r="H635" s="274">
        <v>42827</v>
      </c>
      <c r="I635" s="272">
        <v>5894.75</v>
      </c>
      <c r="J635" s="125">
        <v>42824</v>
      </c>
      <c r="K635" s="169">
        <v>5894.75</v>
      </c>
    </row>
    <row r="636" spans="1:11" ht="12.75">
      <c r="A636" s="460"/>
      <c r="B636" s="460"/>
      <c r="C636" s="630"/>
      <c r="D636" s="632"/>
      <c r="E636" s="618"/>
      <c r="F636" s="615"/>
      <c r="G636" s="615"/>
      <c r="H636" s="274">
        <v>42857</v>
      </c>
      <c r="I636" s="272">
        <v>5894.75</v>
      </c>
      <c r="J636" s="125">
        <v>42853</v>
      </c>
      <c r="K636" s="169">
        <v>5894.75</v>
      </c>
    </row>
    <row r="637" spans="1:11" ht="12.75">
      <c r="A637" s="462"/>
      <c r="B637" s="462"/>
      <c r="C637" s="631"/>
      <c r="D637" s="633"/>
      <c r="E637" s="619"/>
      <c r="F637" s="458"/>
      <c r="G637" s="458"/>
      <c r="H637" s="274">
        <v>42888</v>
      </c>
      <c r="I637" s="272">
        <v>5894.75</v>
      </c>
      <c r="J637" s="125">
        <v>42885</v>
      </c>
      <c r="K637" s="169">
        <v>5894.75</v>
      </c>
    </row>
    <row r="638" spans="1:11" ht="12.75">
      <c r="A638" s="473">
        <v>29</v>
      </c>
      <c r="B638" s="473" t="s">
        <v>110</v>
      </c>
      <c r="C638" s="640">
        <v>2926004</v>
      </c>
      <c r="D638" s="643" t="s">
        <v>291</v>
      </c>
      <c r="E638" s="488">
        <v>3229</v>
      </c>
      <c r="F638" s="416">
        <f>E638*8.5</f>
        <v>27446.5</v>
      </c>
      <c r="G638" s="416">
        <v>82339.5</v>
      </c>
      <c r="H638" s="142">
        <v>42737</v>
      </c>
      <c r="I638" s="271">
        <v>13723.25</v>
      </c>
      <c r="J638" s="48">
        <v>42928</v>
      </c>
      <c r="K638" s="104">
        <v>13723.25</v>
      </c>
    </row>
    <row r="639" spans="1:11" ht="12.75">
      <c r="A639" s="474"/>
      <c r="B639" s="474"/>
      <c r="C639" s="641"/>
      <c r="D639" s="644"/>
      <c r="E639" s="489"/>
      <c r="F639" s="417"/>
      <c r="G639" s="417"/>
      <c r="H639" s="142">
        <v>42768</v>
      </c>
      <c r="I639" s="271">
        <v>13723.25</v>
      </c>
      <c r="J639" s="161"/>
      <c r="K639" s="162"/>
    </row>
    <row r="640" spans="1:11" ht="12.75">
      <c r="A640" s="474"/>
      <c r="B640" s="474"/>
      <c r="C640" s="641"/>
      <c r="D640" s="644"/>
      <c r="E640" s="489"/>
      <c r="F640" s="417"/>
      <c r="G640" s="417"/>
      <c r="H640" s="142">
        <v>42796</v>
      </c>
      <c r="I640" s="271">
        <v>13723.25</v>
      </c>
      <c r="J640" s="161"/>
      <c r="K640" s="162"/>
    </row>
    <row r="641" spans="1:11" ht="12.75">
      <c r="A641" s="474"/>
      <c r="B641" s="474"/>
      <c r="C641" s="641"/>
      <c r="D641" s="644"/>
      <c r="E641" s="489"/>
      <c r="F641" s="417"/>
      <c r="G641" s="417"/>
      <c r="H641" s="142">
        <v>42827</v>
      </c>
      <c r="I641" s="271">
        <v>13723.25</v>
      </c>
      <c r="J641" s="161"/>
      <c r="K641" s="162"/>
    </row>
    <row r="642" spans="1:11" ht="12.75">
      <c r="A642" s="474"/>
      <c r="B642" s="474"/>
      <c r="C642" s="641"/>
      <c r="D642" s="644"/>
      <c r="E642" s="489"/>
      <c r="F642" s="417"/>
      <c r="G642" s="417"/>
      <c r="H642" s="142">
        <v>42857</v>
      </c>
      <c r="I642" s="271">
        <v>13723.25</v>
      </c>
      <c r="J642" s="161"/>
      <c r="K642" s="162"/>
    </row>
    <row r="643" spans="1:11" ht="12.75">
      <c r="A643" s="475"/>
      <c r="B643" s="475"/>
      <c r="C643" s="642"/>
      <c r="D643" s="645"/>
      <c r="E643" s="490"/>
      <c r="F643" s="418"/>
      <c r="G643" s="418"/>
      <c r="H643" s="142">
        <v>42888</v>
      </c>
      <c r="I643" s="271">
        <v>13723.25</v>
      </c>
      <c r="J643" s="161"/>
      <c r="K643" s="162"/>
    </row>
    <row r="644" spans="1:11" ht="12.75">
      <c r="A644" s="559">
        <v>29</v>
      </c>
      <c r="B644" s="559" t="s">
        <v>110</v>
      </c>
      <c r="C644" s="646">
        <v>2926202</v>
      </c>
      <c r="D644" s="647" t="s">
        <v>292</v>
      </c>
      <c r="E644" s="617">
        <v>306</v>
      </c>
      <c r="F644" s="616">
        <f>E644*8.5</f>
        <v>2601</v>
      </c>
      <c r="G644" s="616">
        <v>7803</v>
      </c>
      <c r="H644" s="274">
        <v>42737</v>
      </c>
      <c r="I644" s="272">
        <v>1300.5</v>
      </c>
      <c r="J644" s="31"/>
      <c r="K644" s="149"/>
    </row>
    <row r="645" spans="1:11" ht="12.75">
      <c r="A645" s="460"/>
      <c r="B645" s="460"/>
      <c r="C645" s="630"/>
      <c r="D645" s="632"/>
      <c r="E645" s="618"/>
      <c r="F645" s="615"/>
      <c r="G645" s="615"/>
      <c r="H645" s="274">
        <v>42768</v>
      </c>
      <c r="I645" s="272">
        <v>1300.5</v>
      </c>
      <c r="J645" s="156">
        <v>42768</v>
      </c>
      <c r="K645" s="284">
        <v>1300.5</v>
      </c>
    </row>
    <row r="646" spans="1:11" ht="12.75">
      <c r="A646" s="460"/>
      <c r="B646" s="460"/>
      <c r="C646" s="630"/>
      <c r="D646" s="632"/>
      <c r="E646" s="618"/>
      <c r="F646" s="615"/>
      <c r="G646" s="615"/>
      <c r="H646" s="274">
        <v>42796</v>
      </c>
      <c r="I646" s="272">
        <v>1300.5</v>
      </c>
      <c r="J646" s="156">
        <v>42803</v>
      </c>
      <c r="K646" s="284">
        <v>1300.5</v>
      </c>
    </row>
    <row r="647" spans="1:11" ht="12.75">
      <c r="A647" s="460"/>
      <c r="B647" s="460"/>
      <c r="C647" s="630"/>
      <c r="D647" s="632"/>
      <c r="E647" s="618"/>
      <c r="F647" s="615"/>
      <c r="G647" s="615"/>
      <c r="H647" s="274">
        <v>42827</v>
      </c>
      <c r="I647" s="272">
        <v>1300.5</v>
      </c>
      <c r="J647" s="156">
        <v>42821</v>
      </c>
      <c r="K647" s="284">
        <v>1300.5</v>
      </c>
    </row>
    <row r="648" spans="1:11" ht="12.75">
      <c r="A648" s="460"/>
      <c r="B648" s="460"/>
      <c r="C648" s="630"/>
      <c r="D648" s="632"/>
      <c r="E648" s="618"/>
      <c r="F648" s="615"/>
      <c r="G648" s="615"/>
      <c r="H648" s="274">
        <v>42857</v>
      </c>
      <c r="I648" s="272">
        <v>1300.5</v>
      </c>
      <c r="J648" s="156">
        <v>42853</v>
      </c>
      <c r="K648" s="284">
        <v>1300.5</v>
      </c>
    </row>
    <row r="649" spans="1:11" ht="12.75">
      <c r="A649" s="462"/>
      <c r="B649" s="462"/>
      <c r="C649" s="631"/>
      <c r="D649" s="633"/>
      <c r="E649" s="619"/>
      <c r="F649" s="458"/>
      <c r="G649" s="458"/>
      <c r="H649" s="274">
        <v>42888</v>
      </c>
      <c r="I649" s="272">
        <v>1300.5</v>
      </c>
      <c r="J649" s="156">
        <v>42885</v>
      </c>
      <c r="K649" s="284">
        <v>1300.5</v>
      </c>
    </row>
    <row r="650" spans="1:11" ht="12.75">
      <c r="A650" s="473">
        <v>29</v>
      </c>
      <c r="B650" s="473" t="s">
        <v>110</v>
      </c>
      <c r="C650" s="640">
        <v>2926400</v>
      </c>
      <c r="D650" s="643" t="s">
        <v>293</v>
      </c>
      <c r="E650" s="488">
        <v>1640</v>
      </c>
      <c r="F650" s="416">
        <f>E650*8.5</f>
        <v>13940</v>
      </c>
      <c r="G650" s="416">
        <v>41820</v>
      </c>
      <c r="H650" s="142">
        <v>42737</v>
      </c>
      <c r="I650" s="271">
        <v>6970</v>
      </c>
      <c r="J650" s="48">
        <v>42976</v>
      </c>
      <c r="K650" s="104">
        <v>6970</v>
      </c>
    </row>
    <row r="651" spans="1:11" ht="12.75">
      <c r="A651" s="474"/>
      <c r="B651" s="474"/>
      <c r="C651" s="641"/>
      <c r="D651" s="644"/>
      <c r="E651" s="489"/>
      <c r="F651" s="417"/>
      <c r="G651" s="417"/>
      <c r="H651" s="142">
        <v>42768</v>
      </c>
      <c r="I651" s="271">
        <v>6970</v>
      </c>
      <c r="J651" s="48">
        <v>42976</v>
      </c>
      <c r="K651" s="104">
        <v>6970</v>
      </c>
    </row>
    <row r="652" spans="1:11" ht="12.75">
      <c r="A652" s="474"/>
      <c r="B652" s="474"/>
      <c r="C652" s="641"/>
      <c r="D652" s="644"/>
      <c r="E652" s="489"/>
      <c r="F652" s="417"/>
      <c r="G652" s="417"/>
      <c r="H652" s="142">
        <v>42796</v>
      </c>
      <c r="I652" s="271">
        <v>6970</v>
      </c>
      <c r="J652" s="48"/>
      <c r="K652" s="104"/>
    </row>
    <row r="653" spans="1:11" ht="12.75">
      <c r="A653" s="474"/>
      <c r="B653" s="474"/>
      <c r="C653" s="641"/>
      <c r="D653" s="644"/>
      <c r="E653" s="489"/>
      <c r="F653" s="417"/>
      <c r="G653" s="417"/>
      <c r="H653" s="142">
        <v>42827</v>
      </c>
      <c r="I653" s="271">
        <v>6970</v>
      </c>
      <c r="J653" s="161"/>
      <c r="K653" s="162"/>
    </row>
    <row r="654" spans="1:11" ht="12.75">
      <c r="A654" s="474"/>
      <c r="B654" s="474"/>
      <c r="C654" s="641"/>
      <c r="D654" s="644"/>
      <c r="E654" s="489"/>
      <c r="F654" s="417"/>
      <c r="G654" s="417"/>
      <c r="H654" s="142">
        <v>42857</v>
      </c>
      <c r="I654" s="271">
        <v>6970</v>
      </c>
      <c r="J654" s="48">
        <v>42921</v>
      </c>
      <c r="K654" s="104">
        <v>6970</v>
      </c>
    </row>
    <row r="655" spans="1:11" ht="12.75">
      <c r="A655" s="475"/>
      <c r="B655" s="475"/>
      <c r="C655" s="642"/>
      <c r="D655" s="645"/>
      <c r="E655" s="490"/>
      <c r="F655" s="418"/>
      <c r="G655" s="418"/>
      <c r="H655" s="142">
        <v>42888</v>
      </c>
      <c r="I655" s="271">
        <v>6970</v>
      </c>
      <c r="J655" s="161">
        <v>42921</v>
      </c>
      <c r="K655" s="162">
        <v>6970</v>
      </c>
    </row>
    <row r="656" spans="1:11" ht="12.75">
      <c r="A656" s="559">
        <v>29</v>
      </c>
      <c r="B656" s="559" t="s">
        <v>110</v>
      </c>
      <c r="C656" s="646">
        <v>2926806</v>
      </c>
      <c r="D656" s="647" t="s">
        <v>294</v>
      </c>
      <c r="E656" s="617">
        <v>1307</v>
      </c>
      <c r="F656" s="616">
        <f>E656*8.5</f>
        <v>11109.5</v>
      </c>
      <c r="G656" s="616">
        <v>33328.5</v>
      </c>
      <c r="H656" s="274">
        <v>42737</v>
      </c>
      <c r="I656" s="272">
        <v>5554.75</v>
      </c>
      <c r="J656" s="125">
        <v>42747</v>
      </c>
      <c r="K656" s="169">
        <v>5554.75</v>
      </c>
    </row>
    <row r="657" spans="1:11" ht="12.75">
      <c r="A657" s="460"/>
      <c r="B657" s="460"/>
      <c r="C657" s="630"/>
      <c r="D657" s="632"/>
      <c r="E657" s="618"/>
      <c r="F657" s="615"/>
      <c r="G657" s="615"/>
      <c r="H657" s="274">
        <v>42768</v>
      </c>
      <c r="I657" s="272">
        <v>5554.75</v>
      </c>
      <c r="J657" s="31">
        <v>42767</v>
      </c>
      <c r="K657" s="149">
        <v>5554.75</v>
      </c>
    </row>
    <row r="658" spans="1:11" ht="12.75">
      <c r="A658" s="460"/>
      <c r="B658" s="460"/>
      <c r="C658" s="630"/>
      <c r="D658" s="632"/>
      <c r="E658" s="618"/>
      <c r="F658" s="615"/>
      <c r="G658" s="615"/>
      <c r="H658" s="274">
        <v>42796</v>
      </c>
      <c r="I658" s="272">
        <v>5554.75</v>
      </c>
      <c r="J658" s="156">
        <v>42796</v>
      </c>
      <c r="K658" s="284">
        <v>5554.75</v>
      </c>
    </row>
    <row r="659" spans="1:11" ht="12.75">
      <c r="A659" s="460"/>
      <c r="B659" s="460"/>
      <c r="C659" s="630"/>
      <c r="D659" s="632"/>
      <c r="E659" s="618"/>
      <c r="F659" s="615"/>
      <c r="G659" s="615"/>
      <c r="H659" s="274">
        <v>42827</v>
      </c>
      <c r="I659" s="272">
        <v>5554.75</v>
      </c>
      <c r="J659" s="125">
        <v>42828</v>
      </c>
      <c r="K659" s="169">
        <v>5554.75</v>
      </c>
    </row>
    <row r="660" spans="1:11" ht="12.75">
      <c r="A660" s="460"/>
      <c r="B660" s="460"/>
      <c r="C660" s="630"/>
      <c r="D660" s="632"/>
      <c r="E660" s="618"/>
      <c r="F660" s="615"/>
      <c r="G660" s="615"/>
      <c r="H660" s="274">
        <v>42857</v>
      </c>
      <c r="I660" s="272">
        <v>5554.75</v>
      </c>
      <c r="J660" s="125">
        <v>42874</v>
      </c>
      <c r="K660" s="169">
        <v>5554.75</v>
      </c>
    </row>
    <row r="661" spans="1:11" ht="12.75">
      <c r="A661" s="462"/>
      <c r="B661" s="462"/>
      <c r="C661" s="631"/>
      <c r="D661" s="633"/>
      <c r="E661" s="619"/>
      <c r="F661" s="458"/>
      <c r="G661" s="458"/>
      <c r="H661" s="274">
        <v>42888</v>
      </c>
      <c r="I661" s="272">
        <v>5554.75</v>
      </c>
      <c r="J661" s="125">
        <v>42888</v>
      </c>
      <c r="K661" s="169">
        <v>5554.75</v>
      </c>
    </row>
    <row r="662" spans="1:11" ht="12.75">
      <c r="A662" s="473">
        <v>29</v>
      </c>
      <c r="B662" s="473" t="s">
        <v>110</v>
      </c>
      <c r="C662" s="640">
        <v>2926905</v>
      </c>
      <c r="D662" s="643" t="s">
        <v>295</v>
      </c>
      <c r="E662" s="488">
        <v>817</v>
      </c>
      <c r="F662" s="416">
        <f>E662*8.5</f>
        <v>6944.5</v>
      </c>
      <c r="G662" s="416">
        <v>20833.5</v>
      </c>
      <c r="H662" s="142">
        <v>42737</v>
      </c>
      <c r="I662" s="271">
        <v>3472.25</v>
      </c>
      <c r="J662" s="413">
        <v>42983</v>
      </c>
      <c r="K662" s="479">
        <v>20833.5</v>
      </c>
    </row>
    <row r="663" spans="1:11" ht="12.75">
      <c r="A663" s="474"/>
      <c r="B663" s="474"/>
      <c r="C663" s="641"/>
      <c r="D663" s="644"/>
      <c r="E663" s="489"/>
      <c r="F663" s="417"/>
      <c r="G663" s="417"/>
      <c r="H663" s="142">
        <v>42768</v>
      </c>
      <c r="I663" s="271">
        <v>3472.25</v>
      </c>
      <c r="J663" s="414"/>
      <c r="K663" s="480"/>
    </row>
    <row r="664" spans="1:11" ht="12.75">
      <c r="A664" s="474"/>
      <c r="B664" s="474"/>
      <c r="C664" s="641"/>
      <c r="D664" s="644"/>
      <c r="E664" s="489"/>
      <c r="F664" s="417"/>
      <c r="G664" s="417"/>
      <c r="H664" s="142">
        <v>42796</v>
      </c>
      <c r="I664" s="271">
        <v>3472.25</v>
      </c>
      <c r="J664" s="414"/>
      <c r="K664" s="480"/>
    </row>
    <row r="665" spans="1:11" ht="12.75">
      <c r="A665" s="474"/>
      <c r="B665" s="474"/>
      <c r="C665" s="641"/>
      <c r="D665" s="644"/>
      <c r="E665" s="489"/>
      <c r="F665" s="417"/>
      <c r="G665" s="417"/>
      <c r="H665" s="142">
        <v>42827</v>
      </c>
      <c r="I665" s="271">
        <v>3472.25</v>
      </c>
      <c r="J665" s="414"/>
      <c r="K665" s="480"/>
    </row>
    <row r="666" spans="1:11" ht="12.75">
      <c r="A666" s="474"/>
      <c r="B666" s="474"/>
      <c r="C666" s="641"/>
      <c r="D666" s="644"/>
      <c r="E666" s="489"/>
      <c r="F666" s="417"/>
      <c r="G666" s="417"/>
      <c r="H666" s="142">
        <v>42857</v>
      </c>
      <c r="I666" s="271">
        <v>3472.25</v>
      </c>
      <c r="J666" s="414"/>
      <c r="K666" s="480"/>
    </row>
    <row r="667" spans="1:11" ht="12.75">
      <c r="A667" s="475"/>
      <c r="B667" s="475"/>
      <c r="C667" s="642"/>
      <c r="D667" s="645"/>
      <c r="E667" s="490"/>
      <c r="F667" s="418"/>
      <c r="G667" s="418"/>
      <c r="H667" s="142">
        <v>42888</v>
      </c>
      <c r="I667" s="271">
        <v>3472.25</v>
      </c>
      <c r="J667" s="415"/>
      <c r="K667" s="481"/>
    </row>
    <row r="668" spans="1:11" ht="12.75">
      <c r="A668" s="559">
        <v>29</v>
      </c>
      <c r="B668" s="559" t="s">
        <v>110</v>
      </c>
      <c r="C668" s="646">
        <v>2927200</v>
      </c>
      <c r="D668" s="647" t="s">
        <v>296</v>
      </c>
      <c r="E668" s="617">
        <v>913</v>
      </c>
      <c r="F668" s="616">
        <f>E668*8.5</f>
        <v>7760.5</v>
      </c>
      <c r="G668" s="616">
        <v>23281.5</v>
      </c>
      <c r="H668" s="274">
        <v>42737</v>
      </c>
      <c r="I668" s="272">
        <v>3880.25</v>
      </c>
      <c r="J668" s="31">
        <v>42379</v>
      </c>
      <c r="K668" s="149">
        <v>3880.25</v>
      </c>
    </row>
    <row r="669" spans="1:11" ht="12.75">
      <c r="A669" s="460"/>
      <c r="B669" s="460"/>
      <c r="C669" s="630"/>
      <c r="D669" s="632"/>
      <c r="E669" s="618"/>
      <c r="F669" s="615"/>
      <c r="G669" s="615"/>
      <c r="H669" s="274">
        <v>42768</v>
      </c>
      <c r="I669" s="272">
        <v>3880.25</v>
      </c>
      <c r="J669" s="156">
        <v>42768</v>
      </c>
      <c r="K669" s="284">
        <v>3880.25</v>
      </c>
    </row>
    <row r="670" spans="1:11" ht="12.75">
      <c r="A670" s="460"/>
      <c r="B670" s="460"/>
      <c r="C670" s="630"/>
      <c r="D670" s="632"/>
      <c r="E670" s="618"/>
      <c r="F670" s="615"/>
      <c r="G670" s="615"/>
      <c r="H670" s="274">
        <v>42796</v>
      </c>
      <c r="I670" s="272">
        <v>3880.25</v>
      </c>
      <c r="J670" s="31">
        <v>42797</v>
      </c>
      <c r="K670" s="149">
        <v>3880.25</v>
      </c>
    </row>
    <row r="671" spans="1:11" ht="12.75">
      <c r="A671" s="460"/>
      <c r="B671" s="460"/>
      <c r="C671" s="630"/>
      <c r="D671" s="632"/>
      <c r="E671" s="618"/>
      <c r="F671" s="615"/>
      <c r="G671" s="615"/>
      <c r="H671" s="274">
        <v>42827</v>
      </c>
      <c r="I671" s="272">
        <v>3880.25</v>
      </c>
      <c r="J671" s="31">
        <v>42831</v>
      </c>
      <c r="K671" s="149">
        <v>3880.25</v>
      </c>
    </row>
    <row r="672" spans="1:11" ht="12.75">
      <c r="A672" s="460"/>
      <c r="B672" s="460"/>
      <c r="C672" s="630"/>
      <c r="D672" s="632"/>
      <c r="E672" s="618"/>
      <c r="F672" s="615"/>
      <c r="G672" s="615"/>
      <c r="H672" s="274">
        <v>42857</v>
      </c>
      <c r="I672" s="272">
        <v>3880.25</v>
      </c>
      <c r="J672" s="31">
        <v>42858</v>
      </c>
      <c r="K672" s="149">
        <v>3880.25</v>
      </c>
    </row>
    <row r="673" spans="1:11" ht="12.75">
      <c r="A673" s="462"/>
      <c r="B673" s="462"/>
      <c r="C673" s="631"/>
      <c r="D673" s="633"/>
      <c r="E673" s="619"/>
      <c r="F673" s="458"/>
      <c r="G673" s="458"/>
      <c r="H673" s="274">
        <v>42888</v>
      </c>
      <c r="I673" s="272">
        <v>3880.25</v>
      </c>
      <c r="J673" s="156">
        <v>42905</v>
      </c>
      <c r="K673" s="284">
        <v>3880.25</v>
      </c>
    </row>
    <row r="674" spans="1:11" ht="12.75">
      <c r="A674" s="473">
        <v>29</v>
      </c>
      <c r="B674" s="473" t="s">
        <v>110</v>
      </c>
      <c r="C674" s="640">
        <v>2928109</v>
      </c>
      <c r="D674" s="643" t="s">
        <v>297</v>
      </c>
      <c r="E674" s="488">
        <v>2115</v>
      </c>
      <c r="F674" s="416">
        <f>E674*8.5</f>
        <v>17977.5</v>
      </c>
      <c r="G674" s="416">
        <v>53932.5</v>
      </c>
      <c r="H674" s="142">
        <v>42737</v>
      </c>
      <c r="I674" s="271">
        <v>8988.75</v>
      </c>
      <c r="J674" s="48"/>
      <c r="K674" s="273"/>
    </row>
    <row r="675" spans="1:11" ht="12.75">
      <c r="A675" s="474"/>
      <c r="B675" s="474"/>
      <c r="C675" s="641"/>
      <c r="D675" s="644"/>
      <c r="E675" s="489"/>
      <c r="F675" s="417"/>
      <c r="G675" s="417"/>
      <c r="H675" s="142">
        <v>42768</v>
      </c>
      <c r="I675" s="271">
        <v>8988.75</v>
      </c>
      <c r="J675" s="124">
        <v>42842</v>
      </c>
      <c r="K675" s="103">
        <v>8988.75</v>
      </c>
    </row>
    <row r="676" spans="1:11" ht="12.75">
      <c r="A676" s="474"/>
      <c r="B676" s="474"/>
      <c r="C676" s="641"/>
      <c r="D676" s="644"/>
      <c r="E676" s="489"/>
      <c r="F676" s="417"/>
      <c r="G676" s="417"/>
      <c r="H676" s="142">
        <v>42796</v>
      </c>
      <c r="I676" s="271">
        <v>8988.75</v>
      </c>
      <c r="J676" s="124">
        <v>42886</v>
      </c>
      <c r="K676" s="103">
        <v>8988.75</v>
      </c>
    </row>
    <row r="677" spans="1:11" ht="12.75">
      <c r="A677" s="474"/>
      <c r="B677" s="474"/>
      <c r="C677" s="641"/>
      <c r="D677" s="644"/>
      <c r="E677" s="489"/>
      <c r="F677" s="417"/>
      <c r="G677" s="417"/>
      <c r="H677" s="142">
        <v>42827</v>
      </c>
      <c r="I677" s="271">
        <v>8988.75</v>
      </c>
      <c r="J677" s="48">
        <v>42888</v>
      </c>
      <c r="K677" s="103">
        <v>8988.75</v>
      </c>
    </row>
    <row r="678" spans="1:11" ht="12.75">
      <c r="A678" s="474"/>
      <c r="B678" s="474"/>
      <c r="C678" s="641"/>
      <c r="D678" s="644"/>
      <c r="E678" s="489"/>
      <c r="F678" s="417"/>
      <c r="G678" s="417"/>
      <c r="H678" s="142">
        <v>42857</v>
      </c>
      <c r="I678" s="271">
        <v>8988.75</v>
      </c>
      <c r="J678" s="161">
        <v>42870</v>
      </c>
      <c r="K678" s="162">
        <v>8988.75</v>
      </c>
    </row>
    <row r="679" spans="1:11" ht="12.75">
      <c r="A679" s="475"/>
      <c r="B679" s="475"/>
      <c r="C679" s="642"/>
      <c r="D679" s="645"/>
      <c r="E679" s="490"/>
      <c r="F679" s="418"/>
      <c r="G679" s="418"/>
      <c r="H679" s="142">
        <v>42888</v>
      </c>
      <c r="I679" s="271">
        <v>8988.75</v>
      </c>
      <c r="J679" s="124"/>
      <c r="K679" s="103"/>
    </row>
    <row r="680" spans="1:11" ht="12.75">
      <c r="A680" s="559">
        <v>29</v>
      </c>
      <c r="B680" s="559" t="s">
        <v>110</v>
      </c>
      <c r="C680" s="646">
        <v>2929057</v>
      </c>
      <c r="D680" s="647" t="s">
        <v>298</v>
      </c>
      <c r="E680" s="666">
        <v>407</v>
      </c>
      <c r="F680" s="616">
        <f>E680*8.5</f>
        <v>3459.5</v>
      </c>
      <c r="G680" s="616">
        <v>10378.5</v>
      </c>
      <c r="H680" s="274">
        <v>42737</v>
      </c>
      <c r="I680" s="272">
        <v>1729.75</v>
      </c>
      <c r="J680" s="125">
        <v>42760</v>
      </c>
      <c r="K680" s="169">
        <v>1729.75</v>
      </c>
    </row>
    <row r="681" spans="1:11" ht="12.75">
      <c r="A681" s="460"/>
      <c r="B681" s="460"/>
      <c r="C681" s="630"/>
      <c r="D681" s="632"/>
      <c r="E681" s="667"/>
      <c r="F681" s="615"/>
      <c r="G681" s="615"/>
      <c r="H681" s="274">
        <v>42768</v>
      </c>
      <c r="I681" s="272">
        <v>1729.75</v>
      </c>
      <c r="J681" s="125">
        <v>42786</v>
      </c>
      <c r="K681" s="169">
        <v>1729.75</v>
      </c>
    </row>
    <row r="682" spans="1:11" ht="12.75">
      <c r="A682" s="460"/>
      <c r="B682" s="460"/>
      <c r="C682" s="630"/>
      <c r="D682" s="632"/>
      <c r="E682" s="667"/>
      <c r="F682" s="615"/>
      <c r="G682" s="615"/>
      <c r="H682" s="274">
        <v>42796</v>
      </c>
      <c r="I682" s="272">
        <v>1729.75</v>
      </c>
      <c r="J682" s="125">
        <v>42801</v>
      </c>
      <c r="K682" s="169">
        <v>1729.75</v>
      </c>
    </row>
    <row r="683" spans="1:11" ht="12.75">
      <c r="A683" s="460"/>
      <c r="B683" s="460"/>
      <c r="C683" s="630"/>
      <c r="D683" s="632"/>
      <c r="E683" s="667"/>
      <c r="F683" s="615"/>
      <c r="G683" s="615"/>
      <c r="H683" s="274">
        <v>42827</v>
      </c>
      <c r="I683" s="272">
        <v>1729.75</v>
      </c>
      <c r="J683" s="125">
        <v>42838</v>
      </c>
      <c r="K683" s="169">
        <v>1729.75</v>
      </c>
    </row>
    <row r="684" spans="1:11" ht="12.75">
      <c r="A684" s="460"/>
      <c r="B684" s="460"/>
      <c r="C684" s="630"/>
      <c r="D684" s="632"/>
      <c r="E684" s="667"/>
      <c r="F684" s="615"/>
      <c r="G684" s="615"/>
      <c r="H684" s="274">
        <v>42857</v>
      </c>
      <c r="I684" s="272">
        <v>1729.75</v>
      </c>
      <c r="J684" s="125">
        <v>42859</v>
      </c>
      <c r="K684" s="169">
        <v>1729.75</v>
      </c>
    </row>
    <row r="685" spans="1:11" ht="12.75">
      <c r="A685" s="462"/>
      <c r="B685" s="462"/>
      <c r="C685" s="631"/>
      <c r="D685" s="633"/>
      <c r="E685" s="668"/>
      <c r="F685" s="458"/>
      <c r="G685" s="458"/>
      <c r="H685" s="274">
        <v>42888</v>
      </c>
      <c r="I685" s="272">
        <v>1729.75</v>
      </c>
      <c r="J685" s="125">
        <v>42886</v>
      </c>
      <c r="K685" s="169">
        <v>1729.75</v>
      </c>
    </row>
    <row r="686" spans="1:11" ht="12.75">
      <c r="A686" s="473">
        <v>29</v>
      </c>
      <c r="B686" s="473" t="s">
        <v>110</v>
      </c>
      <c r="C686" s="640">
        <v>2929255</v>
      </c>
      <c r="D686" s="643" t="s">
        <v>299</v>
      </c>
      <c r="E686" s="488">
        <v>1952</v>
      </c>
      <c r="F686" s="416">
        <f>E686*8.5</f>
        <v>16592</v>
      </c>
      <c r="G686" s="416">
        <v>49776</v>
      </c>
      <c r="H686" s="142">
        <v>42737</v>
      </c>
      <c r="I686" s="271">
        <v>8296</v>
      </c>
      <c r="J686" s="48">
        <v>42780</v>
      </c>
      <c r="K686" s="104">
        <v>8296</v>
      </c>
    </row>
    <row r="687" spans="1:11" ht="12.75">
      <c r="A687" s="474"/>
      <c r="B687" s="474"/>
      <c r="C687" s="641"/>
      <c r="D687" s="644"/>
      <c r="E687" s="489"/>
      <c r="F687" s="417"/>
      <c r="G687" s="417"/>
      <c r="H687" s="142">
        <v>42768</v>
      </c>
      <c r="I687" s="271">
        <v>8296</v>
      </c>
      <c r="J687" s="161">
        <v>42781</v>
      </c>
      <c r="K687" s="162">
        <v>8296</v>
      </c>
    </row>
    <row r="688" spans="1:11" ht="12.75">
      <c r="A688" s="474"/>
      <c r="B688" s="474"/>
      <c r="C688" s="641"/>
      <c r="D688" s="644"/>
      <c r="E688" s="489"/>
      <c r="F688" s="417"/>
      <c r="G688" s="417"/>
      <c r="H688" s="142">
        <v>42796</v>
      </c>
      <c r="I688" s="271">
        <v>8296</v>
      </c>
      <c r="J688" s="124">
        <v>42796</v>
      </c>
      <c r="K688" s="103">
        <v>8296</v>
      </c>
    </row>
    <row r="689" spans="1:11" ht="12.75">
      <c r="A689" s="474"/>
      <c r="B689" s="474"/>
      <c r="C689" s="641"/>
      <c r="D689" s="644"/>
      <c r="E689" s="489"/>
      <c r="F689" s="417"/>
      <c r="G689" s="417"/>
      <c r="H689" s="142">
        <v>42827</v>
      </c>
      <c r="I689" s="271">
        <v>8296</v>
      </c>
      <c r="J689" s="48">
        <v>42828</v>
      </c>
      <c r="K689" s="104">
        <v>8296</v>
      </c>
    </row>
    <row r="690" spans="1:11" ht="12.75">
      <c r="A690" s="474"/>
      <c r="B690" s="474"/>
      <c r="C690" s="641"/>
      <c r="D690" s="644"/>
      <c r="E690" s="489"/>
      <c r="F690" s="417"/>
      <c r="G690" s="417"/>
      <c r="H690" s="142">
        <v>42857</v>
      </c>
      <c r="I690" s="271">
        <v>8296</v>
      </c>
      <c r="J690" s="161">
        <v>42857</v>
      </c>
      <c r="K690" s="162">
        <v>8296</v>
      </c>
    </row>
    <row r="691" spans="1:11" ht="12.75">
      <c r="A691" s="475"/>
      <c r="B691" s="475"/>
      <c r="C691" s="642"/>
      <c r="D691" s="645"/>
      <c r="E691" s="490"/>
      <c r="F691" s="418"/>
      <c r="G691" s="418"/>
      <c r="H691" s="142">
        <v>42888</v>
      </c>
      <c r="I691" s="271">
        <v>8296</v>
      </c>
      <c r="J691" s="124">
        <v>42887</v>
      </c>
      <c r="K691" s="162">
        <v>8296</v>
      </c>
    </row>
    <row r="692" spans="1:11" ht="12.75">
      <c r="A692" s="559">
        <v>29</v>
      </c>
      <c r="B692" s="559" t="s">
        <v>110</v>
      </c>
      <c r="C692" s="646">
        <v>2929909</v>
      </c>
      <c r="D692" s="647" t="s">
        <v>300</v>
      </c>
      <c r="E692" s="617">
        <v>1820</v>
      </c>
      <c r="F692" s="616">
        <f>E692*8.5</f>
        <v>15470</v>
      </c>
      <c r="G692" s="616">
        <v>46410</v>
      </c>
      <c r="H692" s="274">
        <v>42737</v>
      </c>
      <c r="I692" s="272">
        <v>7735</v>
      </c>
      <c r="J692" s="125">
        <v>42753</v>
      </c>
      <c r="K692" s="169">
        <v>7735</v>
      </c>
    </row>
    <row r="693" spans="1:11" ht="12.75">
      <c r="A693" s="460"/>
      <c r="B693" s="460"/>
      <c r="C693" s="630"/>
      <c r="D693" s="632"/>
      <c r="E693" s="618"/>
      <c r="F693" s="615"/>
      <c r="G693" s="615"/>
      <c r="H693" s="274">
        <v>42768</v>
      </c>
      <c r="I693" s="272">
        <v>7735</v>
      </c>
      <c r="J693" s="31">
        <v>42768</v>
      </c>
      <c r="K693" s="149">
        <v>7735</v>
      </c>
    </row>
    <row r="694" spans="1:11" ht="12.75">
      <c r="A694" s="460"/>
      <c r="B694" s="460"/>
      <c r="C694" s="630"/>
      <c r="D694" s="632"/>
      <c r="E694" s="618"/>
      <c r="F694" s="615"/>
      <c r="G694" s="615"/>
      <c r="H694" s="274">
        <v>42796</v>
      </c>
      <c r="I694" s="272">
        <v>7735</v>
      </c>
      <c r="J694" s="156">
        <v>42796</v>
      </c>
      <c r="K694" s="284">
        <v>7735</v>
      </c>
    </row>
    <row r="695" spans="1:11" ht="12.75">
      <c r="A695" s="460"/>
      <c r="B695" s="460"/>
      <c r="C695" s="630"/>
      <c r="D695" s="632"/>
      <c r="E695" s="618"/>
      <c r="F695" s="615"/>
      <c r="G695" s="615"/>
      <c r="H695" s="274">
        <v>42827</v>
      </c>
      <c r="I695" s="272">
        <v>7735</v>
      </c>
      <c r="J695" s="156">
        <v>42828</v>
      </c>
      <c r="K695" s="284">
        <v>7735</v>
      </c>
    </row>
    <row r="696" spans="1:11" ht="12.75">
      <c r="A696" s="460"/>
      <c r="B696" s="460"/>
      <c r="C696" s="630"/>
      <c r="D696" s="632"/>
      <c r="E696" s="618"/>
      <c r="F696" s="615"/>
      <c r="G696" s="615"/>
      <c r="H696" s="274">
        <v>42857</v>
      </c>
      <c r="I696" s="272">
        <v>7735</v>
      </c>
      <c r="J696" s="156"/>
      <c r="K696" s="284"/>
    </row>
    <row r="697" spans="1:11" ht="12.75">
      <c r="A697" s="462"/>
      <c r="B697" s="462"/>
      <c r="C697" s="631"/>
      <c r="D697" s="633"/>
      <c r="E697" s="619"/>
      <c r="F697" s="458"/>
      <c r="G697" s="458"/>
      <c r="H697" s="274">
        <v>42888</v>
      </c>
      <c r="I697" s="272">
        <v>7735</v>
      </c>
      <c r="J697" s="125"/>
      <c r="K697" s="169"/>
    </row>
    <row r="698" spans="1:11" ht="12.75">
      <c r="A698" s="473">
        <v>29</v>
      </c>
      <c r="B698" s="473" t="s">
        <v>110</v>
      </c>
      <c r="C698" s="640">
        <v>2930006</v>
      </c>
      <c r="D698" s="643" t="s">
        <v>301</v>
      </c>
      <c r="E698" s="488">
        <v>973</v>
      </c>
      <c r="F698" s="416">
        <f>E698*8.5</f>
        <v>8270.5</v>
      </c>
      <c r="G698" s="416">
        <v>24811.5</v>
      </c>
      <c r="H698" s="142">
        <v>42737</v>
      </c>
      <c r="I698" s="271">
        <v>4135.25</v>
      </c>
      <c r="J698" s="48">
        <v>42804</v>
      </c>
      <c r="K698" s="104">
        <v>4135.25</v>
      </c>
    </row>
    <row r="699" spans="1:11" ht="12.75">
      <c r="A699" s="474"/>
      <c r="B699" s="474"/>
      <c r="C699" s="641"/>
      <c r="D699" s="644"/>
      <c r="E699" s="489"/>
      <c r="F699" s="417"/>
      <c r="G699" s="417"/>
      <c r="H699" s="142">
        <v>42768</v>
      </c>
      <c r="I699" s="271">
        <v>4135.25</v>
      </c>
      <c r="J699" s="161">
        <v>42804</v>
      </c>
      <c r="K699" s="162">
        <v>4135.25</v>
      </c>
    </row>
    <row r="700" spans="1:11" ht="12.75">
      <c r="A700" s="474"/>
      <c r="B700" s="474"/>
      <c r="C700" s="641"/>
      <c r="D700" s="644"/>
      <c r="E700" s="489"/>
      <c r="F700" s="417"/>
      <c r="G700" s="417"/>
      <c r="H700" s="142">
        <v>42796</v>
      </c>
      <c r="I700" s="271">
        <v>4135.25</v>
      </c>
      <c r="J700" s="161">
        <v>42804</v>
      </c>
      <c r="K700" s="162">
        <v>4135.25</v>
      </c>
    </row>
    <row r="701" spans="1:11" ht="12.75">
      <c r="A701" s="474"/>
      <c r="B701" s="474"/>
      <c r="C701" s="641"/>
      <c r="D701" s="644"/>
      <c r="E701" s="489"/>
      <c r="F701" s="417"/>
      <c r="G701" s="417"/>
      <c r="H701" s="142">
        <v>42827</v>
      </c>
      <c r="I701" s="271">
        <v>4135.25</v>
      </c>
      <c r="J701" s="48">
        <v>42986</v>
      </c>
      <c r="K701" s="104">
        <v>4135.25</v>
      </c>
    </row>
    <row r="702" spans="1:11" ht="12.75">
      <c r="A702" s="474"/>
      <c r="B702" s="474"/>
      <c r="C702" s="641"/>
      <c r="D702" s="644"/>
      <c r="E702" s="489"/>
      <c r="F702" s="417"/>
      <c r="G702" s="417"/>
      <c r="H702" s="142">
        <v>42857</v>
      </c>
      <c r="I702" s="271">
        <v>4135.25</v>
      </c>
      <c r="J702" s="161">
        <v>42986</v>
      </c>
      <c r="K702" s="162">
        <v>4135.25</v>
      </c>
    </row>
    <row r="703" spans="1:11" ht="12.75">
      <c r="A703" s="475"/>
      <c r="B703" s="475"/>
      <c r="C703" s="642"/>
      <c r="D703" s="645"/>
      <c r="E703" s="490"/>
      <c r="F703" s="418"/>
      <c r="G703" s="418"/>
      <c r="H703" s="142">
        <v>42888</v>
      </c>
      <c r="I703" s="271">
        <v>4135.25</v>
      </c>
      <c r="J703" s="161"/>
      <c r="K703" s="162"/>
    </row>
    <row r="704" spans="1:11" ht="12.75">
      <c r="A704" s="559">
        <v>29</v>
      </c>
      <c r="B704" s="559" t="s">
        <v>110</v>
      </c>
      <c r="C704" s="646">
        <v>2930154</v>
      </c>
      <c r="D704" s="647" t="s">
        <v>302</v>
      </c>
      <c r="E704" s="617">
        <v>2801</v>
      </c>
      <c r="F704" s="616">
        <f>E704*8.5</f>
        <v>23808.5</v>
      </c>
      <c r="G704" s="616">
        <v>71425.5</v>
      </c>
      <c r="H704" s="274">
        <v>42737</v>
      </c>
      <c r="I704" s="272">
        <v>11904.25</v>
      </c>
      <c r="J704" s="125">
        <v>42926</v>
      </c>
      <c r="K704" s="169">
        <v>11904.25</v>
      </c>
    </row>
    <row r="705" spans="1:11" ht="12.75">
      <c r="A705" s="460"/>
      <c r="B705" s="460"/>
      <c r="C705" s="630"/>
      <c r="D705" s="632"/>
      <c r="E705" s="618"/>
      <c r="F705" s="615"/>
      <c r="G705" s="615"/>
      <c r="H705" s="274">
        <v>42768</v>
      </c>
      <c r="I705" s="272">
        <v>11904.25</v>
      </c>
      <c r="J705" s="125">
        <v>42927</v>
      </c>
      <c r="K705" s="169">
        <v>11904.25</v>
      </c>
    </row>
    <row r="706" spans="1:11" ht="12.75">
      <c r="A706" s="460"/>
      <c r="B706" s="460"/>
      <c r="C706" s="630"/>
      <c r="D706" s="632"/>
      <c r="E706" s="618"/>
      <c r="F706" s="615"/>
      <c r="G706" s="615"/>
      <c r="H706" s="274">
        <v>42796</v>
      </c>
      <c r="I706" s="272">
        <v>11904.25</v>
      </c>
      <c r="J706" s="125">
        <v>42928</v>
      </c>
      <c r="K706" s="169">
        <v>11904.25</v>
      </c>
    </row>
    <row r="707" spans="1:13" ht="12.75">
      <c r="A707" s="460"/>
      <c r="B707" s="460"/>
      <c r="C707" s="630"/>
      <c r="D707" s="632"/>
      <c r="E707" s="618"/>
      <c r="F707" s="615"/>
      <c r="G707" s="615"/>
      <c r="H707" s="274">
        <v>42827</v>
      </c>
      <c r="I707" s="272">
        <v>11904.25</v>
      </c>
      <c r="J707" s="125">
        <v>42971</v>
      </c>
      <c r="K707" s="169">
        <v>11904.25</v>
      </c>
      <c r="M707" s="390"/>
    </row>
    <row r="708" spans="1:13" ht="12.75">
      <c r="A708" s="460"/>
      <c r="B708" s="460"/>
      <c r="C708" s="630"/>
      <c r="D708" s="632"/>
      <c r="E708" s="618"/>
      <c r="F708" s="615"/>
      <c r="G708" s="615"/>
      <c r="H708" s="274">
        <v>42857</v>
      </c>
      <c r="I708" s="272">
        <v>11904.25</v>
      </c>
      <c r="J708" s="125">
        <v>42971</v>
      </c>
      <c r="K708" s="169">
        <v>11904.25</v>
      </c>
      <c r="M708" s="390"/>
    </row>
    <row r="709" spans="1:11" ht="12.75">
      <c r="A709" s="462"/>
      <c r="B709" s="462"/>
      <c r="C709" s="631"/>
      <c r="D709" s="633"/>
      <c r="E709" s="619"/>
      <c r="F709" s="458"/>
      <c r="G709" s="458"/>
      <c r="H709" s="274">
        <v>42888</v>
      </c>
      <c r="I709" s="272">
        <v>11904.25</v>
      </c>
      <c r="J709" s="125">
        <v>42958</v>
      </c>
      <c r="K709" s="169">
        <v>11904.25</v>
      </c>
    </row>
    <row r="710" spans="1:11" ht="12.75">
      <c r="A710" s="473">
        <v>29</v>
      </c>
      <c r="B710" s="534" t="s">
        <v>110</v>
      </c>
      <c r="C710" s="473">
        <v>2930303</v>
      </c>
      <c r="D710" s="534" t="s">
        <v>303</v>
      </c>
      <c r="E710" s="488">
        <v>241</v>
      </c>
      <c r="F710" s="416">
        <f>E710*8.5</f>
        <v>2048.5</v>
      </c>
      <c r="G710" s="416">
        <v>6145.5</v>
      </c>
      <c r="H710" s="142">
        <v>42737</v>
      </c>
      <c r="I710" s="271">
        <v>1229.1</v>
      </c>
      <c r="J710" s="413">
        <v>42989</v>
      </c>
      <c r="K710" s="479">
        <v>6145.5</v>
      </c>
    </row>
    <row r="711" spans="1:11" ht="12.75">
      <c r="A711" s="474"/>
      <c r="B711" s="535"/>
      <c r="C711" s="474"/>
      <c r="D711" s="535"/>
      <c r="E711" s="489"/>
      <c r="F711" s="417"/>
      <c r="G711" s="417"/>
      <c r="H711" s="142">
        <v>42768</v>
      </c>
      <c r="I711" s="271">
        <v>1229.1</v>
      </c>
      <c r="J711" s="414"/>
      <c r="K711" s="480"/>
    </row>
    <row r="712" spans="1:11" ht="12.75">
      <c r="A712" s="474"/>
      <c r="B712" s="535"/>
      <c r="C712" s="474"/>
      <c r="D712" s="535"/>
      <c r="E712" s="489"/>
      <c r="F712" s="417"/>
      <c r="G712" s="417"/>
      <c r="H712" s="142">
        <v>42796</v>
      </c>
      <c r="I712" s="271">
        <v>1229.1</v>
      </c>
      <c r="J712" s="414"/>
      <c r="K712" s="480"/>
    </row>
    <row r="713" spans="1:11" ht="12.75">
      <c r="A713" s="474"/>
      <c r="B713" s="535"/>
      <c r="C713" s="474"/>
      <c r="D713" s="535"/>
      <c r="E713" s="489"/>
      <c r="F713" s="417"/>
      <c r="G713" s="417"/>
      <c r="H713" s="142">
        <v>42827</v>
      </c>
      <c r="I713" s="271">
        <v>1229.1</v>
      </c>
      <c r="J713" s="414"/>
      <c r="K713" s="480"/>
    </row>
    <row r="714" spans="1:11" ht="12.75">
      <c r="A714" s="475"/>
      <c r="B714" s="669"/>
      <c r="C714" s="475"/>
      <c r="D714" s="669"/>
      <c r="E714" s="490"/>
      <c r="F714" s="418"/>
      <c r="G714" s="418"/>
      <c r="H714" s="142">
        <v>42857</v>
      </c>
      <c r="I714" s="271">
        <v>1229.1</v>
      </c>
      <c r="J714" s="415"/>
      <c r="K714" s="481"/>
    </row>
    <row r="715" spans="1:11" ht="12.75">
      <c r="A715" s="559">
        <v>29</v>
      </c>
      <c r="B715" s="559" t="s">
        <v>110</v>
      </c>
      <c r="C715" s="646">
        <v>2930758</v>
      </c>
      <c r="D715" s="647" t="s">
        <v>304</v>
      </c>
      <c r="E715" s="617">
        <v>785</v>
      </c>
      <c r="F715" s="616">
        <f>E715*8.5</f>
        <v>6672.5</v>
      </c>
      <c r="G715" s="616">
        <v>20017.5</v>
      </c>
      <c r="H715" s="274">
        <v>42737</v>
      </c>
      <c r="I715" s="272">
        <v>3336.25</v>
      </c>
      <c r="J715" s="125">
        <v>42857</v>
      </c>
      <c r="K715" s="169">
        <v>3336.25</v>
      </c>
    </row>
    <row r="716" spans="1:11" ht="12.75">
      <c r="A716" s="460"/>
      <c r="B716" s="460"/>
      <c r="C716" s="630"/>
      <c r="D716" s="632"/>
      <c r="E716" s="618"/>
      <c r="F716" s="615"/>
      <c r="G716" s="615"/>
      <c r="H716" s="274">
        <v>42768</v>
      </c>
      <c r="I716" s="272">
        <v>3336.25</v>
      </c>
      <c r="J716" s="125">
        <v>42870</v>
      </c>
      <c r="K716" s="169">
        <v>3336.25</v>
      </c>
    </row>
    <row r="717" spans="1:11" ht="12.75">
      <c r="A717" s="460"/>
      <c r="B717" s="460"/>
      <c r="C717" s="630"/>
      <c r="D717" s="632"/>
      <c r="E717" s="618"/>
      <c r="F717" s="615"/>
      <c r="G717" s="615"/>
      <c r="H717" s="274">
        <v>42796</v>
      </c>
      <c r="I717" s="272">
        <v>3336.25</v>
      </c>
      <c r="J717" s="125">
        <v>42866</v>
      </c>
      <c r="K717" s="169">
        <v>3336.25</v>
      </c>
    </row>
    <row r="718" spans="1:11" ht="12.75">
      <c r="A718" s="460"/>
      <c r="B718" s="460"/>
      <c r="C718" s="630"/>
      <c r="D718" s="632"/>
      <c r="E718" s="618"/>
      <c r="F718" s="615"/>
      <c r="G718" s="615"/>
      <c r="H718" s="274">
        <v>42827</v>
      </c>
      <c r="I718" s="272">
        <v>3336.25</v>
      </c>
      <c r="J718" s="125">
        <v>42866</v>
      </c>
      <c r="K718" s="169">
        <v>3336.25</v>
      </c>
    </row>
    <row r="719" spans="1:11" ht="12.75">
      <c r="A719" s="460"/>
      <c r="B719" s="460"/>
      <c r="C719" s="630"/>
      <c r="D719" s="632"/>
      <c r="E719" s="618"/>
      <c r="F719" s="615"/>
      <c r="G719" s="615"/>
      <c r="H719" s="274">
        <v>42857</v>
      </c>
      <c r="I719" s="272">
        <v>3336.25</v>
      </c>
      <c r="J719" s="125">
        <v>42866</v>
      </c>
      <c r="K719" s="169">
        <v>3336.25</v>
      </c>
    </row>
    <row r="720" spans="1:11" ht="12.75">
      <c r="A720" s="462"/>
      <c r="B720" s="462"/>
      <c r="C720" s="631"/>
      <c r="D720" s="633"/>
      <c r="E720" s="619"/>
      <c r="F720" s="458"/>
      <c r="G720" s="458"/>
      <c r="H720" s="274">
        <v>42888</v>
      </c>
      <c r="I720" s="272">
        <v>3336.25</v>
      </c>
      <c r="J720" s="125">
        <v>42866</v>
      </c>
      <c r="K720" s="169">
        <v>3336.25</v>
      </c>
    </row>
    <row r="721" spans="1:11" ht="12.75">
      <c r="A721" s="473">
        <v>29</v>
      </c>
      <c r="B721" s="473" t="s">
        <v>110</v>
      </c>
      <c r="C721" s="640">
        <v>2930774</v>
      </c>
      <c r="D721" s="643" t="s">
        <v>305</v>
      </c>
      <c r="E721" s="488">
        <v>486</v>
      </c>
      <c r="F721" s="416">
        <f>E721*8.5</f>
        <v>4131</v>
      </c>
      <c r="G721" s="416">
        <v>12393</v>
      </c>
      <c r="H721" s="142">
        <v>42737</v>
      </c>
      <c r="I721" s="271">
        <v>2065.5</v>
      </c>
      <c r="J721" s="48">
        <v>42753</v>
      </c>
      <c r="K721" s="104">
        <v>2065.5</v>
      </c>
    </row>
    <row r="722" spans="1:11" ht="12.75">
      <c r="A722" s="474"/>
      <c r="B722" s="474"/>
      <c r="C722" s="641"/>
      <c r="D722" s="644"/>
      <c r="E722" s="489"/>
      <c r="F722" s="417"/>
      <c r="G722" s="417"/>
      <c r="H722" s="142">
        <v>42768</v>
      </c>
      <c r="I722" s="271">
        <v>2065.5</v>
      </c>
      <c r="J722" s="161">
        <v>42765</v>
      </c>
      <c r="K722" s="162">
        <v>2065.5</v>
      </c>
    </row>
    <row r="723" spans="1:11" ht="12.75">
      <c r="A723" s="474"/>
      <c r="B723" s="474"/>
      <c r="C723" s="641"/>
      <c r="D723" s="644"/>
      <c r="E723" s="489"/>
      <c r="F723" s="417"/>
      <c r="G723" s="417"/>
      <c r="H723" s="142">
        <v>42796</v>
      </c>
      <c r="I723" s="271">
        <v>2065.5</v>
      </c>
      <c r="J723" s="161">
        <v>42796</v>
      </c>
      <c r="K723" s="162">
        <v>2065.5</v>
      </c>
    </row>
    <row r="724" spans="1:11" ht="12.75">
      <c r="A724" s="474"/>
      <c r="B724" s="474"/>
      <c r="C724" s="641"/>
      <c r="D724" s="644"/>
      <c r="E724" s="489"/>
      <c r="F724" s="417"/>
      <c r="G724" s="417"/>
      <c r="H724" s="142">
        <v>42827</v>
      </c>
      <c r="I724" s="271">
        <v>2065.5</v>
      </c>
      <c r="J724" s="48">
        <v>42823</v>
      </c>
      <c r="K724" s="104">
        <v>2065.5</v>
      </c>
    </row>
    <row r="725" spans="1:11" ht="12.75">
      <c r="A725" s="474"/>
      <c r="B725" s="474"/>
      <c r="C725" s="641"/>
      <c r="D725" s="644"/>
      <c r="E725" s="489"/>
      <c r="F725" s="417"/>
      <c r="G725" s="417"/>
      <c r="H725" s="142">
        <v>42857</v>
      </c>
      <c r="I725" s="271">
        <v>2065.5</v>
      </c>
      <c r="J725" s="161">
        <v>42851</v>
      </c>
      <c r="K725" s="162">
        <v>2065.5</v>
      </c>
    </row>
    <row r="726" spans="1:11" ht="12.75">
      <c r="A726" s="475"/>
      <c r="B726" s="475"/>
      <c r="C726" s="642"/>
      <c r="D726" s="645"/>
      <c r="E726" s="490"/>
      <c r="F726" s="418"/>
      <c r="G726" s="418"/>
      <c r="H726" s="142">
        <v>42888</v>
      </c>
      <c r="I726" s="271">
        <v>2065.5</v>
      </c>
      <c r="J726" s="161">
        <v>42894</v>
      </c>
      <c r="K726" s="162">
        <v>2065.5</v>
      </c>
    </row>
    <row r="727" spans="1:13" ht="12.75">
      <c r="A727" s="559">
        <v>29</v>
      </c>
      <c r="B727" s="559" t="s">
        <v>110</v>
      </c>
      <c r="C727" s="646">
        <v>2930808</v>
      </c>
      <c r="D727" s="647" t="s">
        <v>306</v>
      </c>
      <c r="E727" s="617">
        <v>1574</v>
      </c>
      <c r="F727" s="616">
        <f>E727*8.5</f>
        <v>13379</v>
      </c>
      <c r="G727" s="616">
        <v>40137</v>
      </c>
      <c r="H727" s="274">
        <v>42737</v>
      </c>
      <c r="I727" s="272">
        <v>6689.5</v>
      </c>
      <c r="J727" s="125">
        <v>42968</v>
      </c>
      <c r="K727" s="169">
        <v>6689.5</v>
      </c>
      <c r="M727" s="385"/>
    </row>
    <row r="728" spans="1:13" ht="12.75">
      <c r="A728" s="460"/>
      <c r="B728" s="460"/>
      <c r="C728" s="630"/>
      <c r="D728" s="632"/>
      <c r="E728" s="618"/>
      <c r="F728" s="615"/>
      <c r="G728" s="615"/>
      <c r="H728" s="274">
        <v>42768</v>
      </c>
      <c r="I728" s="272">
        <v>6689.5</v>
      </c>
      <c r="J728" s="31">
        <v>42968</v>
      </c>
      <c r="K728" s="149">
        <v>6689.5</v>
      </c>
      <c r="M728" s="385"/>
    </row>
    <row r="729" spans="1:13" ht="12.75">
      <c r="A729" s="460"/>
      <c r="B729" s="460"/>
      <c r="C729" s="630"/>
      <c r="D729" s="632"/>
      <c r="E729" s="618"/>
      <c r="F729" s="615"/>
      <c r="G729" s="615"/>
      <c r="H729" s="274">
        <v>42796</v>
      </c>
      <c r="I729" s="272">
        <v>6689.5</v>
      </c>
      <c r="J729" s="156">
        <v>42975</v>
      </c>
      <c r="K729" s="284">
        <v>6689.5</v>
      </c>
      <c r="M729" s="385"/>
    </row>
    <row r="730" spans="1:13" ht="12.75">
      <c r="A730" s="460"/>
      <c r="B730" s="460"/>
      <c r="C730" s="630"/>
      <c r="D730" s="632"/>
      <c r="E730" s="618"/>
      <c r="F730" s="615"/>
      <c r="G730" s="615"/>
      <c r="H730" s="274">
        <v>42827</v>
      </c>
      <c r="I730" s="272">
        <v>6689.5</v>
      </c>
      <c r="J730" s="156">
        <v>42975</v>
      </c>
      <c r="K730" s="284">
        <v>6689.5</v>
      </c>
      <c r="M730" s="385"/>
    </row>
    <row r="731" spans="1:11" ht="12.75">
      <c r="A731" s="460"/>
      <c r="B731" s="460"/>
      <c r="C731" s="630"/>
      <c r="D731" s="632"/>
      <c r="E731" s="618"/>
      <c r="F731" s="615"/>
      <c r="G731" s="615"/>
      <c r="H731" s="274">
        <v>42857</v>
      </c>
      <c r="I731" s="272">
        <v>6689.5</v>
      </c>
      <c r="J731" s="156">
        <v>42944</v>
      </c>
      <c r="K731" s="284">
        <v>6689.5</v>
      </c>
    </row>
    <row r="732" spans="1:11" ht="12.75">
      <c r="A732" s="462"/>
      <c r="B732" s="462"/>
      <c r="C732" s="631"/>
      <c r="D732" s="633"/>
      <c r="E732" s="619"/>
      <c r="F732" s="458"/>
      <c r="G732" s="458"/>
      <c r="H732" s="274">
        <v>42888</v>
      </c>
      <c r="I732" s="272">
        <v>6689.5</v>
      </c>
      <c r="J732" s="156">
        <v>42944</v>
      </c>
      <c r="K732" s="284">
        <v>6689.5</v>
      </c>
    </row>
    <row r="733" spans="1:11" ht="12.75">
      <c r="A733" s="473">
        <v>29</v>
      </c>
      <c r="B733" s="473" t="s">
        <v>110</v>
      </c>
      <c r="C733" s="640">
        <v>2930907</v>
      </c>
      <c r="D733" s="643" t="s">
        <v>307</v>
      </c>
      <c r="E733" s="488">
        <v>630</v>
      </c>
      <c r="F733" s="416">
        <f>E733*8.5</f>
        <v>5355</v>
      </c>
      <c r="G733" s="416">
        <v>16065</v>
      </c>
      <c r="H733" s="142">
        <v>42737</v>
      </c>
      <c r="I733" s="271">
        <v>2677.5</v>
      </c>
      <c r="J733" s="48">
        <v>42803</v>
      </c>
      <c r="K733" s="104">
        <v>2677.5</v>
      </c>
    </row>
    <row r="734" spans="1:11" ht="12.75">
      <c r="A734" s="474"/>
      <c r="B734" s="474"/>
      <c r="C734" s="641"/>
      <c r="D734" s="644"/>
      <c r="E734" s="489"/>
      <c r="F734" s="417"/>
      <c r="G734" s="417"/>
      <c r="H734" s="142">
        <v>42768</v>
      </c>
      <c r="I734" s="271">
        <v>2677.5</v>
      </c>
      <c r="J734" s="48">
        <v>42803</v>
      </c>
      <c r="K734" s="104">
        <v>2677.5</v>
      </c>
    </row>
    <row r="735" spans="1:11" ht="12.75">
      <c r="A735" s="474"/>
      <c r="B735" s="474"/>
      <c r="C735" s="641"/>
      <c r="D735" s="644"/>
      <c r="E735" s="489"/>
      <c r="F735" s="417"/>
      <c r="G735" s="417"/>
      <c r="H735" s="142">
        <v>42796</v>
      </c>
      <c r="I735" s="271">
        <v>2677.5</v>
      </c>
      <c r="J735" s="48"/>
      <c r="K735" s="104"/>
    </row>
    <row r="736" spans="1:11" ht="12.75">
      <c r="A736" s="474"/>
      <c r="B736" s="474"/>
      <c r="C736" s="641"/>
      <c r="D736" s="644"/>
      <c r="E736" s="489"/>
      <c r="F736" s="417"/>
      <c r="G736" s="417"/>
      <c r="H736" s="142">
        <v>42827</v>
      </c>
      <c r="I736" s="271">
        <v>2677.5</v>
      </c>
      <c r="J736" s="48">
        <v>42825</v>
      </c>
      <c r="K736" s="104">
        <v>2677.5</v>
      </c>
    </row>
    <row r="737" spans="1:11" ht="12.75">
      <c r="A737" s="474"/>
      <c r="B737" s="474"/>
      <c r="C737" s="641"/>
      <c r="D737" s="644"/>
      <c r="E737" s="489"/>
      <c r="F737" s="417"/>
      <c r="G737" s="417"/>
      <c r="H737" s="142">
        <v>42857</v>
      </c>
      <c r="I737" s="271">
        <v>2677.5</v>
      </c>
      <c r="J737" s="48">
        <v>42857</v>
      </c>
      <c r="K737" s="104">
        <v>2677.5</v>
      </c>
    </row>
    <row r="738" spans="1:11" ht="12.75">
      <c r="A738" s="475"/>
      <c r="B738" s="475"/>
      <c r="C738" s="642"/>
      <c r="D738" s="645"/>
      <c r="E738" s="490"/>
      <c r="F738" s="418"/>
      <c r="G738" s="418"/>
      <c r="H738" s="142">
        <v>42888</v>
      </c>
      <c r="I738" s="271">
        <v>2677.5</v>
      </c>
      <c r="J738" s="48">
        <v>42884</v>
      </c>
      <c r="K738" s="104">
        <v>2677.5</v>
      </c>
    </row>
    <row r="739" spans="1:11" ht="12.75">
      <c r="A739" s="559">
        <v>29</v>
      </c>
      <c r="B739" s="559" t="s">
        <v>110</v>
      </c>
      <c r="C739" s="646">
        <v>2931053</v>
      </c>
      <c r="D739" s="647" t="s">
        <v>308</v>
      </c>
      <c r="E739" s="617">
        <v>574</v>
      </c>
      <c r="F739" s="616">
        <f>E739*8.5</f>
        <v>4879</v>
      </c>
      <c r="G739" s="616">
        <v>14637</v>
      </c>
      <c r="H739" s="274">
        <v>42737</v>
      </c>
      <c r="I739" s="272">
        <v>2439.5</v>
      </c>
      <c r="J739" s="31"/>
      <c r="K739" s="149"/>
    </row>
    <row r="740" spans="1:11" ht="12.75">
      <c r="A740" s="460"/>
      <c r="B740" s="460"/>
      <c r="C740" s="630"/>
      <c r="D740" s="632"/>
      <c r="E740" s="618"/>
      <c r="F740" s="615"/>
      <c r="G740" s="615"/>
      <c r="H740" s="274">
        <v>42768</v>
      </c>
      <c r="I740" s="272">
        <v>2439.5</v>
      </c>
      <c r="J740" s="156"/>
      <c r="K740" s="284"/>
    </row>
    <row r="741" spans="1:11" ht="12.75">
      <c r="A741" s="460"/>
      <c r="B741" s="460"/>
      <c r="C741" s="630"/>
      <c r="D741" s="632"/>
      <c r="E741" s="618"/>
      <c r="F741" s="615"/>
      <c r="G741" s="615"/>
      <c r="H741" s="274">
        <v>42796</v>
      </c>
      <c r="I741" s="272">
        <v>2439.5</v>
      </c>
      <c r="J741" s="31"/>
      <c r="K741" s="149"/>
    </row>
    <row r="742" spans="1:11" ht="12.75">
      <c r="A742" s="460"/>
      <c r="B742" s="460"/>
      <c r="C742" s="630"/>
      <c r="D742" s="632"/>
      <c r="E742" s="618"/>
      <c r="F742" s="615"/>
      <c r="G742" s="615"/>
      <c r="H742" s="274">
        <v>42827</v>
      </c>
      <c r="I742" s="272">
        <v>2439.5</v>
      </c>
      <c r="J742" s="31"/>
      <c r="K742" s="149"/>
    </row>
    <row r="743" spans="1:11" ht="12.75">
      <c r="A743" s="460"/>
      <c r="B743" s="460"/>
      <c r="C743" s="630"/>
      <c r="D743" s="632"/>
      <c r="E743" s="618"/>
      <c r="F743" s="615"/>
      <c r="G743" s="615"/>
      <c r="H743" s="274">
        <v>42857</v>
      </c>
      <c r="I743" s="272">
        <v>2439.5</v>
      </c>
      <c r="J743" s="156"/>
      <c r="K743" s="284"/>
    </row>
    <row r="744" spans="1:11" ht="12.75">
      <c r="A744" s="462"/>
      <c r="B744" s="462"/>
      <c r="C744" s="631"/>
      <c r="D744" s="633"/>
      <c r="E744" s="619"/>
      <c r="F744" s="458"/>
      <c r="G744" s="458"/>
      <c r="H744" s="274">
        <v>42888</v>
      </c>
      <c r="I744" s="272">
        <v>2439.5</v>
      </c>
      <c r="J744" s="31"/>
      <c r="K744" s="149"/>
    </row>
    <row r="745" spans="1:11" ht="12.75">
      <c r="A745" s="473">
        <v>29</v>
      </c>
      <c r="B745" s="473" t="s">
        <v>110</v>
      </c>
      <c r="C745" s="640">
        <v>2931806</v>
      </c>
      <c r="D745" s="643" t="s">
        <v>309</v>
      </c>
      <c r="E745" s="488">
        <v>1603</v>
      </c>
      <c r="F745" s="416">
        <f>E745*8.5</f>
        <v>13625.5</v>
      </c>
      <c r="G745" s="416">
        <v>40876.5</v>
      </c>
      <c r="H745" s="142">
        <v>42737</v>
      </c>
      <c r="I745" s="271">
        <v>6812.75</v>
      </c>
      <c r="J745" s="48">
        <v>42751</v>
      </c>
      <c r="K745" s="104">
        <v>6812.75</v>
      </c>
    </row>
    <row r="746" spans="1:11" ht="12.75">
      <c r="A746" s="474"/>
      <c r="B746" s="474"/>
      <c r="C746" s="641"/>
      <c r="D746" s="644"/>
      <c r="E746" s="489"/>
      <c r="F746" s="417"/>
      <c r="G746" s="417"/>
      <c r="H746" s="142">
        <v>42768</v>
      </c>
      <c r="I746" s="271">
        <v>6812.75</v>
      </c>
      <c r="J746" s="161">
        <v>42766</v>
      </c>
      <c r="K746" s="162">
        <v>6812.75</v>
      </c>
    </row>
    <row r="747" spans="1:11" ht="12.75">
      <c r="A747" s="474"/>
      <c r="B747" s="474"/>
      <c r="C747" s="641"/>
      <c r="D747" s="644"/>
      <c r="E747" s="489"/>
      <c r="F747" s="417"/>
      <c r="G747" s="417"/>
      <c r="H747" s="142">
        <v>42796</v>
      </c>
      <c r="I747" s="271">
        <v>6812.75</v>
      </c>
      <c r="J747" s="161">
        <v>42807</v>
      </c>
      <c r="K747" s="162">
        <v>6812.75</v>
      </c>
    </row>
    <row r="748" spans="1:11" ht="12.75">
      <c r="A748" s="474"/>
      <c r="B748" s="474"/>
      <c r="C748" s="641"/>
      <c r="D748" s="644"/>
      <c r="E748" s="489"/>
      <c r="F748" s="417"/>
      <c r="G748" s="417"/>
      <c r="H748" s="142">
        <v>42827</v>
      </c>
      <c r="I748" s="271">
        <v>6812.75</v>
      </c>
      <c r="J748" s="161">
        <v>42825</v>
      </c>
      <c r="K748" s="162">
        <v>6812.75</v>
      </c>
    </row>
    <row r="749" spans="1:11" ht="12.75">
      <c r="A749" s="474"/>
      <c r="B749" s="474"/>
      <c r="C749" s="641"/>
      <c r="D749" s="644"/>
      <c r="E749" s="489"/>
      <c r="F749" s="417"/>
      <c r="G749" s="417"/>
      <c r="H749" s="142">
        <v>42857</v>
      </c>
      <c r="I749" s="271">
        <v>6812.75</v>
      </c>
      <c r="J749" s="161">
        <v>42851</v>
      </c>
      <c r="K749" s="162">
        <v>6812.75</v>
      </c>
    </row>
    <row r="750" spans="1:11" ht="12.75">
      <c r="A750" s="475"/>
      <c r="B750" s="475"/>
      <c r="C750" s="642"/>
      <c r="D750" s="645"/>
      <c r="E750" s="490"/>
      <c r="F750" s="418"/>
      <c r="G750" s="418"/>
      <c r="H750" s="142">
        <v>42888</v>
      </c>
      <c r="I750" s="271">
        <v>6812.75</v>
      </c>
      <c r="J750" s="48">
        <v>42886</v>
      </c>
      <c r="K750" s="162">
        <v>6812.75</v>
      </c>
    </row>
    <row r="751" spans="1:11" ht="12.75">
      <c r="A751" s="559">
        <v>29</v>
      </c>
      <c r="B751" s="559" t="s">
        <v>110</v>
      </c>
      <c r="C751" s="646">
        <v>2932002</v>
      </c>
      <c r="D751" s="647" t="s">
        <v>310</v>
      </c>
      <c r="E751" s="617">
        <v>2570</v>
      </c>
      <c r="F751" s="616">
        <f>E751*8.5</f>
        <v>21845</v>
      </c>
      <c r="G751" s="616">
        <v>65535</v>
      </c>
      <c r="H751" s="274">
        <v>42737</v>
      </c>
      <c r="I751" s="272">
        <v>10922.5</v>
      </c>
      <c r="J751" s="31">
        <v>42761</v>
      </c>
      <c r="K751" s="149">
        <v>10922.5</v>
      </c>
    </row>
    <row r="752" spans="1:11" ht="12.75">
      <c r="A752" s="460"/>
      <c r="B752" s="460"/>
      <c r="C752" s="630"/>
      <c r="D752" s="632"/>
      <c r="E752" s="618"/>
      <c r="F752" s="615"/>
      <c r="G752" s="615"/>
      <c r="H752" s="274">
        <v>42768</v>
      </c>
      <c r="I752" s="272">
        <v>10922.5</v>
      </c>
      <c r="J752" s="156">
        <v>42768</v>
      </c>
      <c r="K752" s="284">
        <v>10922.5</v>
      </c>
    </row>
    <row r="753" spans="1:11" ht="12.75">
      <c r="A753" s="460"/>
      <c r="B753" s="460"/>
      <c r="C753" s="630"/>
      <c r="D753" s="632"/>
      <c r="E753" s="618"/>
      <c r="F753" s="615"/>
      <c r="G753" s="615"/>
      <c r="H753" s="274">
        <v>42796</v>
      </c>
      <c r="I753" s="272">
        <v>10922.5</v>
      </c>
      <c r="J753" s="156">
        <v>42789</v>
      </c>
      <c r="K753" s="284">
        <v>10922.5</v>
      </c>
    </row>
    <row r="754" spans="1:11" ht="12.75">
      <c r="A754" s="460"/>
      <c r="B754" s="460"/>
      <c r="C754" s="630"/>
      <c r="D754" s="632"/>
      <c r="E754" s="618"/>
      <c r="F754" s="615"/>
      <c r="G754" s="615"/>
      <c r="H754" s="274">
        <v>42827</v>
      </c>
      <c r="I754" s="272">
        <v>10922.5</v>
      </c>
      <c r="J754" s="31">
        <v>42825</v>
      </c>
      <c r="K754" s="149">
        <v>10922.5</v>
      </c>
    </row>
    <row r="755" spans="1:11" ht="12.75">
      <c r="A755" s="460"/>
      <c r="B755" s="460"/>
      <c r="C755" s="630"/>
      <c r="D755" s="632"/>
      <c r="E755" s="618"/>
      <c r="F755" s="615"/>
      <c r="G755" s="615"/>
      <c r="H755" s="274">
        <v>42857</v>
      </c>
      <c r="I755" s="272">
        <v>10922.5</v>
      </c>
      <c r="J755" s="156">
        <v>42858</v>
      </c>
      <c r="K755" s="284">
        <v>10922.5</v>
      </c>
    </row>
    <row r="756" spans="1:11" ht="12.75">
      <c r="A756" s="462"/>
      <c r="B756" s="462"/>
      <c r="C756" s="631"/>
      <c r="D756" s="633"/>
      <c r="E756" s="619"/>
      <c r="F756" s="458"/>
      <c r="G756" s="458"/>
      <c r="H756" s="274">
        <v>42888</v>
      </c>
      <c r="I756" s="272">
        <v>10922.5</v>
      </c>
      <c r="J756" s="156">
        <v>42888</v>
      </c>
      <c r="K756" s="284">
        <v>10922.5</v>
      </c>
    </row>
    <row r="757" spans="1:11" ht="12.75">
      <c r="A757" s="473">
        <v>29</v>
      </c>
      <c r="B757" s="473" t="s">
        <v>110</v>
      </c>
      <c r="C757" s="640">
        <v>2932408</v>
      </c>
      <c r="D757" s="643" t="s">
        <v>311</v>
      </c>
      <c r="E757" s="488">
        <v>1166</v>
      </c>
      <c r="F757" s="416">
        <f>E757*8.5</f>
        <v>9911</v>
      </c>
      <c r="G757" s="416">
        <v>29733</v>
      </c>
      <c r="H757" s="142">
        <v>42737</v>
      </c>
      <c r="I757" s="271">
        <v>4955.5</v>
      </c>
      <c r="J757" s="48">
        <v>42760</v>
      </c>
      <c r="K757" s="104">
        <v>4955.5</v>
      </c>
    </row>
    <row r="758" spans="1:11" ht="12.75">
      <c r="A758" s="474"/>
      <c r="B758" s="474"/>
      <c r="C758" s="641"/>
      <c r="D758" s="644"/>
      <c r="E758" s="489"/>
      <c r="F758" s="417"/>
      <c r="G758" s="417"/>
      <c r="H758" s="142">
        <v>42768</v>
      </c>
      <c r="I758" s="271">
        <v>4955.5</v>
      </c>
      <c r="J758" s="161">
        <v>42768</v>
      </c>
      <c r="K758" s="162">
        <v>4955.5</v>
      </c>
    </row>
    <row r="759" spans="1:11" ht="12.75">
      <c r="A759" s="474"/>
      <c r="B759" s="474"/>
      <c r="C759" s="641"/>
      <c r="D759" s="644"/>
      <c r="E759" s="489"/>
      <c r="F759" s="417"/>
      <c r="G759" s="417"/>
      <c r="H759" s="142">
        <v>42796</v>
      </c>
      <c r="I759" s="271">
        <v>4955.5</v>
      </c>
      <c r="J759" s="161">
        <v>42796</v>
      </c>
      <c r="K759" s="162">
        <v>4955.5</v>
      </c>
    </row>
    <row r="760" spans="1:11" ht="12.75">
      <c r="A760" s="474"/>
      <c r="B760" s="474"/>
      <c r="C760" s="641"/>
      <c r="D760" s="644"/>
      <c r="E760" s="489"/>
      <c r="F760" s="417"/>
      <c r="G760" s="417"/>
      <c r="H760" s="142">
        <v>42827</v>
      </c>
      <c r="I760" s="271">
        <v>4955.5</v>
      </c>
      <c r="J760" s="48">
        <v>42824</v>
      </c>
      <c r="K760" s="104">
        <v>4955.5</v>
      </c>
    </row>
    <row r="761" spans="1:11" ht="12.75">
      <c r="A761" s="474"/>
      <c r="B761" s="474"/>
      <c r="C761" s="641"/>
      <c r="D761" s="644"/>
      <c r="E761" s="489"/>
      <c r="F761" s="417"/>
      <c r="G761" s="417"/>
      <c r="H761" s="142">
        <v>42857</v>
      </c>
      <c r="I761" s="271">
        <v>4955.5</v>
      </c>
      <c r="J761" s="161">
        <v>42857</v>
      </c>
      <c r="K761" s="162">
        <v>4955.5</v>
      </c>
    </row>
    <row r="762" spans="1:11" ht="12.75">
      <c r="A762" s="475"/>
      <c r="B762" s="475"/>
      <c r="C762" s="642"/>
      <c r="D762" s="645"/>
      <c r="E762" s="490"/>
      <c r="F762" s="418"/>
      <c r="G762" s="418"/>
      <c r="H762" s="142">
        <v>42888</v>
      </c>
      <c r="I762" s="271">
        <v>4955.5</v>
      </c>
      <c r="J762" s="124">
        <v>42878</v>
      </c>
      <c r="K762" s="103">
        <v>4955.5</v>
      </c>
    </row>
    <row r="763" spans="1:11" ht="12.75">
      <c r="A763" s="559">
        <v>29</v>
      </c>
      <c r="B763" s="559" t="s">
        <v>110</v>
      </c>
      <c r="C763" s="646">
        <v>2932457</v>
      </c>
      <c r="D763" s="647" t="s">
        <v>312</v>
      </c>
      <c r="E763" s="617">
        <v>745</v>
      </c>
      <c r="F763" s="616">
        <f>E763*8.5</f>
        <v>6332.5</v>
      </c>
      <c r="G763" s="616">
        <v>18997.5</v>
      </c>
      <c r="H763" s="274">
        <v>42737</v>
      </c>
      <c r="I763" s="272">
        <v>3166.25</v>
      </c>
      <c r="J763" s="31">
        <v>42989</v>
      </c>
      <c r="K763" s="149">
        <v>3166.25</v>
      </c>
    </row>
    <row r="764" spans="1:11" ht="12.75">
      <c r="A764" s="460"/>
      <c r="B764" s="460"/>
      <c r="C764" s="630"/>
      <c r="D764" s="632"/>
      <c r="E764" s="618"/>
      <c r="F764" s="615"/>
      <c r="G764" s="615"/>
      <c r="H764" s="274">
        <v>42768</v>
      </c>
      <c r="I764" s="272">
        <v>3166.25</v>
      </c>
      <c r="J764" s="156">
        <v>42989</v>
      </c>
      <c r="K764" s="284">
        <v>3166.25</v>
      </c>
    </row>
    <row r="765" spans="1:11" ht="12.75">
      <c r="A765" s="460"/>
      <c r="B765" s="460"/>
      <c r="C765" s="630"/>
      <c r="D765" s="632"/>
      <c r="E765" s="618"/>
      <c r="F765" s="615"/>
      <c r="G765" s="615"/>
      <c r="H765" s="274">
        <v>42796</v>
      </c>
      <c r="I765" s="272">
        <v>3166.25</v>
      </c>
      <c r="J765" s="156">
        <v>42989</v>
      </c>
      <c r="K765" s="284">
        <v>3166.25</v>
      </c>
    </row>
    <row r="766" spans="1:11" ht="12.75">
      <c r="A766" s="460"/>
      <c r="B766" s="460"/>
      <c r="C766" s="630"/>
      <c r="D766" s="632"/>
      <c r="E766" s="618"/>
      <c r="F766" s="615"/>
      <c r="G766" s="615"/>
      <c r="H766" s="274">
        <v>42827</v>
      </c>
      <c r="I766" s="272">
        <v>3166.25</v>
      </c>
      <c r="J766" s="156">
        <v>42989</v>
      </c>
      <c r="K766" s="284">
        <v>3166.25</v>
      </c>
    </row>
    <row r="767" spans="1:11" ht="12.75">
      <c r="A767" s="460"/>
      <c r="B767" s="460"/>
      <c r="C767" s="630"/>
      <c r="D767" s="632"/>
      <c r="E767" s="618"/>
      <c r="F767" s="615"/>
      <c r="G767" s="615"/>
      <c r="H767" s="274">
        <v>42857</v>
      </c>
      <c r="I767" s="272">
        <v>3166.25</v>
      </c>
      <c r="J767" s="156">
        <v>42989</v>
      </c>
      <c r="K767" s="284">
        <v>3166.25</v>
      </c>
    </row>
    <row r="768" spans="1:11" ht="12.75">
      <c r="A768" s="462"/>
      <c r="B768" s="462"/>
      <c r="C768" s="631"/>
      <c r="D768" s="633"/>
      <c r="E768" s="619"/>
      <c r="F768" s="458"/>
      <c r="G768" s="458"/>
      <c r="H768" s="274">
        <v>42888</v>
      </c>
      <c r="I768" s="272">
        <v>3166.25</v>
      </c>
      <c r="J768" s="156">
        <v>42989</v>
      </c>
      <c r="K768" s="284">
        <v>3166.25</v>
      </c>
    </row>
    <row r="769" spans="1:11" ht="12.75">
      <c r="A769" s="473">
        <v>29</v>
      </c>
      <c r="B769" s="473" t="s">
        <v>110</v>
      </c>
      <c r="C769" s="640">
        <v>2932606</v>
      </c>
      <c r="D769" s="643" t="s">
        <v>313</v>
      </c>
      <c r="E769" s="488">
        <v>1398</v>
      </c>
      <c r="F769" s="416">
        <f>E769*8.5</f>
        <v>11883</v>
      </c>
      <c r="G769" s="416">
        <v>35649</v>
      </c>
      <c r="H769" s="142">
        <v>42737</v>
      </c>
      <c r="I769" s="271">
        <v>5941.5</v>
      </c>
      <c r="J769" s="48">
        <v>42915</v>
      </c>
      <c r="K769" s="104">
        <v>5941.5</v>
      </c>
    </row>
    <row r="770" spans="1:11" ht="12.75">
      <c r="A770" s="474"/>
      <c r="B770" s="474"/>
      <c r="C770" s="641"/>
      <c r="D770" s="644"/>
      <c r="E770" s="489"/>
      <c r="F770" s="417"/>
      <c r="G770" s="417"/>
      <c r="H770" s="142">
        <v>42768</v>
      </c>
      <c r="I770" s="271">
        <v>5941.5</v>
      </c>
      <c r="J770" s="161">
        <v>42915</v>
      </c>
      <c r="K770" s="162">
        <v>5941.5</v>
      </c>
    </row>
    <row r="771" spans="1:11" ht="12.75">
      <c r="A771" s="474"/>
      <c r="B771" s="474"/>
      <c r="C771" s="641"/>
      <c r="D771" s="644"/>
      <c r="E771" s="489"/>
      <c r="F771" s="417"/>
      <c r="G771" s="417"/>
      <c r="H771" s="142">
        <v>42796</v>
      </c>
      <c r="I771" s="271">
        <v>5941.5</v>
      </c>
      <c r="J771" s="161">
        <v>42915</v>
      </c>
      <c r="K771" s="162">
        <v>5941.5</v>
      </c>
    </row>
    <row r="772" spans="1:11" ht="12.75">
      <c r="A772" s="474"/>
      <c r="B772" s="474"/>
      <c r="C772" s="641"/>
      <c r="D772" s="644"/>
      <c r="E772" s="489"/>
      <c r="F772" s="417"/>
      <c r="G772" s="417"/>
      <c r="H772" s="142">
        <v>42827</v>
      </c>
      <c r="I772" s="271">
        <v>5941.5</v>
      </c>
      <c r="J772" s="161">
        <v>42915</v>
      </c>
      <c r="K772" s="162">
        <v>5941.5</v>
      </c>
    </row>
    <row r="773" spans="1:11" ht="12.75">
      <c r="A773" s="474"/>
      <c r="B773" s="474"/>
      <c r="C773" s="641"/>
      <c r="D773" s="644"/>
      <c r="E773" s="489"/>
      <c r="F773" s="417"/>
      <c r="G773" s="417"/>
      <c r="H773" s="142">
        <v>42857</v>
      </c>
      <c r="I773" s="271">
        <v>5941.5</v>
      </c>
      <c r="J773" s="161">
        <v>42915</v>
      </c>
      <c r="K773" s="162">
        <v>5941.5</v>
      </c>
    </row>
    <row r="774" spans="1:11" ht="12.75">
      <c r="A774" s="475"/>
      <c r="B774" s="475"/>
      <c r="C774" s="642"/>
      <c r="D774" s="645"/>
      <c r="E774" s="490"/>
      <c r="F774" s="418"/>
      <c r="G774" s="418"/>
      <c r="H774" s="142">
        <v>42888</v>
      </c>
      <c r="I774" s="271">
        <v>5941.5</v>
      </c>
      <c r="J774" s="161">
        <v>42915</v>
      </c>
      <c r="K774" s="162">
        <v>5941.5</v>
      </c>
    </row>
    <row r="775" spans="1:11" ht="12.75">
      <c r="A775" s="447">
        <v>29</v>
      </c>
      <c r="B775" s="447" t="s">
        <v>110</v>
      </c>
      <c r="C775" s="657">
        <v>2932804</v>
      </c>
      <c r="D775" s="660" t="s">
        <v>314</v>
      </c>
      <c r="E775" s="400">
        <v>426</v>
      </c>
      <c r="F775" s="663">
        <f>E775*8.5</f>
        <v>3621</v>
      </c>
      <c r="G775" s="663">
        <v>10863</v>
      </c>
      <c r="H775" s="29">
        <v>42737</v>
      </c>
      <c r="I775" s="275">
        <v>1810.5</v>
      </c>
      <c r="J775" s="23"/>
      <c r="K775" s="24"/>
    </row>
    <row r="776" spans="1:11" ht="12.75">
      <c r="A776" s="476"/>
      <c r="B776" s="476"/>
      <c r="C776" s="658"/>
      <c r="D776" s="661"/>
      <c r="E776" s="491"/>
      <c r="F776" s="664"/>
      <c r="G776" s="664"/>
      <c r="H776" s="29">
        <v>42768</v>
      </c>
      <c r="I776" s="275">
        <v>1810.5</v>
      </c>
      <c r="J776" s="23"/>
      <c r="K776" s="24"/>
    </row>
    <row r="777" spans="1:11" ht="12.75">
      <c r="A777" s="476"/>
      <c r="B777" s="476"/>
      <c r="C777" s="658"/>
      <c r="D777" s="661"/>
      <c r="E777" s="491"/>
      <c r="F777" s="664"/>
      <c r="G777" s="664"/>
      <c r="H777" s="29">
        <v>42796</v>
      </c>
      <c r="I777" s="275">
        <v>1810.5</v>
      </c>
      <c r="J777" s="23"/>
      <c r="K777" s="24"/>
    </row>
    <row r="778" spans="1:11" ht="12.75">
      <c r="A778" s="476"/>
      <c r="B778" s="476"/>
      <c r="C778" s="658"/>
      <c r="D778" s="661"/>
      <c r="E778" s="491"/>
      <c r="F778" s="664"/>
      <c r="G778" s="664"/>
      <c r="H778" s="29">
        <v>42827</v>
      </c>
      <c r="I778" s="275">
        <v>1810.5</v>
      </c>
      <c r="J778" s="23"/>
      <c r="K778" s="24"/>
    </row>
    <row r="779" spans="1:11" ht="12.75">
      <c r="A779" s="476"/>
      <c r="B779" s="476"/>
      <c r="C779" s="658"/>
      <c r="D779" s="661"/>
      <c r="E779" s="491"/>
      <c r="F779" s="664"/>
      <c r="G779" s="664"/>
      <c r="H779" s="29">
        <v>42857</v>
      </c>
      <c r="I779" s="275">
        <v>1810.5</v>
      </c>
      <c r="J779" s="23"/>
      <c r="K779" s="24"/>
    </row>
    <row r="780" spans="1:11" ht="12.75">
      <c r="A780" s="448"/>
      <c r="B780" s="448"/>
      <c r="C780" s="659"/>
      <c r="D780" s="662"/>
      <c r="E780" s="429"/>
      <c r="F780" s="665"/>
      <c r="G780" s="665"/>
      <c r="H780" s="29">
        <v>42888</v>
      </c>
      <c r="I780" s="275">
        <v>1810.5</v>
      </c>
      <c r="J780" s="23"/>
      <c r="K780" s="24"/>
    </row>
    <row r="781" spans="1:13" ht="12.75">
      <c r="A781" s="473">
        <v>29</v>
      </c>
      <c r="B781" s="473" t="s">
        <v>110</v>
      </c>
      <c r="C781" s="640">
        <v>2933158</v>
      </c>
      <c r="D781" s="643" t="s">
        <v>315</v>
      </c>
      <c r="E781" s="488">
        <v>394</v>
      </c>
      <c r="F781" s="416">
        <f>E781*8.5</f>
        <v>3349</v>
      </c>
      <c r="G781" s="416">
        <v>10047</v>
      </c>
      <c r="H781" s="142">
        <v>42737</v>
      </c>
      <c r="I781" s="271">
        <v>1674.5</v>
      </c>
      <c r="J781" s="124"/>
      <c r="K781" s="103"/>
      <c r="M781" s="385">
        <v>22631</v>
      </c>
    </row>
    <row r="782" spans="1:13" ht="12.75">
      <c r="A782" s="474"/>
      <c r="B782" s="474"/>
      <c r="C782" s="641"/>
      <c r="D782" s="644"/>
      <c r="E782" s="489"/>
      <c r="F782" s="417"/>
      <c r="G782" s="417"/>
      <c r="H782" s="142">
        <v>42768</v>
      </c>
      <c r="I782" s="271">
        <v>1674.5</v>
      </c>
      <c r="J782" s="124"/>
      <c r="K782" s="103"/>
      <c r="M782" s="385">
        <v>22632</v>
      </c>
    </row>
    <row r="783" spans="1:13" ht="12.75">
      <c r="A783" s="474"/>
      <c r="B783" s="474"/>
      <c r="C783" s="641"/>
      <c r="D783" s="644"/>
      <c r="E783" s="489"/>
      <c r="F783" s="417"/>
      <c r="G783" s="417"/>
      <c r="H783" s="142">
        <v>42796</v>
      </c>
      <c r="I783" s="271">
        <v>1674.5</v>
      </c>
      <c r="J783" s="124"/>
      <c r="K783" s="103"/>
      <c r="M783" s="385">
        <v>22633</v>
      </c>
    </row>
    <row r="784" spans="1:13" ht="12.75">
      <c r="A784" s="474"/>
      <c r="B784" s="474"/>
      <c r="C784" s="641"/>
      <c r="D784" s="644"/>
      <c r="E784" s="489"/>
      <c r="F784" s="417"/>
      <c r="G784" s="417"/>
      <c r="H784" s="142">
        <v>42827</v>
      </c>
      <c r="I784" s="271">
        <v>1674.5</v>
      </c>
      <c r="J784" s="124"/>
      <c r="K784" s="103"/>
      <c r="M784" s="385">
        <v>22634</v>
      </c>
    </row>
    <row r="785" spans="1:13" ht="12.75">
      <c r="A785" s="474"/>
      <c r="B785" s="474"/>
      <c r="C785" s="641"/>
      <c r="D785" s="644"/>
      <c r="E785" s="489"/>
      <c r="F785" s="417"/>
      <c r="G785" s="417"/>
      <c r="H785" s="142">
        <v>42857</v>
      </c>
      <c r="I785" s="271">
        <v>1674.5</v>
      </c>
      <c r="J785" s="124"/>
      <c r="K785" s="103"/>
      <c r="M785" s="385">
        <v>22635</v>
      </c>
    </row>
    <row r="786" spans="1:13" ht="12.75">
      <c r="A786" s="475"/>
      <c r="B786" s="475"/>
      <c r="C786" s="642"/>
      <c r="D786" s="645"/>
      <c r="E786" s="490"/>
      <c r="F786" s="418"/>
      <c r="G786" s="418"/>
      <c r="H786" s="142">
        <v>42888</v>
      </c>
      <c r="I786" s="271">
        <v>1674.5</v>
      </c>
      <c r="J786" s="124"/>
      <c r="K786" s="103"/>
      <c r="M786" s="385">
        <v>22636</v>
      </c>
    </row>
    <row r="787" spans="1:11" ht="12.75">
      <c r="A787" s="559">
        <v>29</v>
      </c>
      <c r="B787" s="559" t="s">
        <v>110</v>
      </c>
      <c r="C787" s="646">
        <v>2933307</v>
      </c>
      <c r="D787" s="647" t="s">
        <v>316</v>
      </c>
      <c r="E787" s="617">
        <v>1512</v>
      </c>
      <c r="F787" s="616">
        <f>E787*8.5</f>
        <v>12852</v>
      </c>
      <c r="G787" s="616">
        <v>38556</v>
      </c>
      <c r="H787" s="274">
        <v>42737</v>
      </c>
      <c r="I787" s="272">
        <v>6426</v>
      </c>
      <c r="J787" s="125">
        <v>42824</v>
      </c>
      <c r="K787" s="169">
        <v>6426</v>
      </c>
    </row>
    <row r="788" spans="1:11" ht="12.75">
      <c r="A788" s="460"/>
      <c r="B788" s="460"/>
      <c r="C788" s="630"/>
      <c r="D788" s="632"/>
      <c r="E788" s="618"/>
      <c r="F788" s="615"/>
      <c r="G788" s="615"/>
      <c r="H788" s="274">
        <v>42768</v>
      </c>
      <c r="I788" s="272">
        <v>6426</v>
      </c>
      <c r="J788" s="125">
        <v>42824</v>
      </c>
      <c r="K788" s="169">
        <v>6426</v>
      </c>
    </row>
    <row r="789" spans="1:11" ht="12.75">
      <c r="A789" s="460"/>
      <c r="B789" s="460"/>
      <c r="C789" s="630"/>
      <c r="D789" s="632"/>
      <c r="E789" s="618"/>
      <c r="F789" s="615"/>
      <c r="G789" s="615"/>
      <c r="H789" s="274">
        <v>42796</v>
      </c>
      <c r="I789" s="272">
        <v>6426</v>
      </c>
      <c r="J789" s="125">
        <v>42824</v>
      </c>
      <c r="K789" s="169">
        <v>6426</v>
      </c>
    </row>
    <row r="790" spans="1:11" ht="12.75">
      <c r="A790" s="460"/>
      <c r="B790" s="460"/>
      <c r="C790" s="630"/>
      <c r="D790" s="632"/>
      <c r="E790" s="618"/>
      <c r="F790" s="615"/>
      <c r="G790" s="615"/>
      <c r="H790" s="274">
        <v>42827</v>
      </c>
      <c r="I790" s="272">
        <v>6426</v>
      </c>
      <c r="J790" s="125">
        <v>42824</v>
      </c>
      <c r="K790" s="169">
        <v>6426</v>
      </c>
    </row>
    <row r="791" spans="1:11" ht="12.75">
      <c r="A791" s="460"/>
      <c r="B791" s="460"/>
      <c r="C791" s="630"/>
      <c r="D791" s="632"/>
      <c r="E791" s="618"/>
      <c r="F791" s="615"/>
      <c r="G791" s="615"/>
      <c r="H791" s="274">
        <v>42857</v>
      </c>
      <c r="I791" s="272">
        <v>6426</v>
      </c>
      <c r="J791" s="125">
        <v>42852</v>
      </c>
      <c r="K791" s="169">
        <v>6426</v>
      </c>
    </row>
    <row r="792" spans="1:11" ht="12.75">
      <c r="A792" s="462"/>
      <c r="B792" s="462"/>
      <c r="C792" s="631"/>
      <c r="D792" s="633"/>
      <c r="E792" s="619"/>
      <c r="F792" s="458"/>
      <c r="G792" s="458"/>
      <c r="H792" s="274">
        <v>42888</v>
      </c>
      <c r="I792" s="272">
        <v>6426</v>
      </c>
      <c r="J792" s="125">
        <v>42885</v>
      </c>
      <c r="K792" s="169">
        <v>6426</v>
      </c>
    </row>
    <row r="793" spans="1:11" ht="12.75">
      <c r="A793" s="473">
        <v>29</v>
      </c>
      <c r="B793" s="473" t="s">
        <v>110</v>
      </c>
      <c r="C793" s="640">
        <v>2933406</v>
      </c>
      <c r="D793" s="643" t="s">
        <v>317</v>
      </c>
      <c r="E793" s="488">
        <v>164</v>
      </c>
      <c r="F793" s="416">
        <f>E793*8.5</f>
        <v>1394</v>
      </c>
      <c r="G793" s="416">
        <v>4182</v>
      </c>
      <c r="H793" s="142">
        <v>42737</v>
      </c>
      <c r="I793" s="271">
        <v>836.4</v>
      </c>
      <c r="J793" s="185">
        <v>42872</v>
      </c>
      <c r="K793" s="138">
        <v>836.4</v>
      </c>
    </row>
    <row r="794" spans="1:11" ht="12.75">
      <c r="A794" s="474"/>
      <c r="B794" s="474"/>
      <c r="C794" s="641"/>
      <c r="D794" s="644"/>
      <c r="E794" s="489"/>
      <c r="F794" s="417"/>
      <c r="G794" s="417"/>
      <c r="H794" s="142">
        <v>42768</v>
      </c>
      <c r="I794" s="271">
        <v>836.4</v>
      </c>
      <c r="J794" s="124">
        <v>42845</v>
      </c>
      <c r="K794" s="138">
        <v>836.4</v>
      </c>
    </row>
    <row r="795" spans="1:11" ht="12.75">
      <c r="A795" s="474"/>
      <c r="B795" s="474"/>
      <c r="C795" s="641"/>
      <c r="D795" s="644"/>
      <c r="E795" s="489"/>
      <c r="F795" s="417"/>
      <c r="G795" s="417"/>
      <c r="H795" s="142">
        <v>42796</v>
      </c>
      <c r="I795" s="271">
        <v>836.4</v>
      </c>
      <c r="J795" s="124">
        <v>42845</v>
      </c>
      <c r="K795" s="138">
        <v>836.4</v>
      </c>
    </row>
    <row r="796" spans="1:11" ht="12.75">
      <c r="A796" s="474"/>
      <c r="B796" s="474"/>
      <c r="C796" s="641"/>
      <c r="D796" s="644"/>
      <c r="E796" s="489"/>
      <c r="F796" s="417"/>
      <c r="G796" s="417"/>
      <c r="H796" s="142">
        <v>42827</v>
      </c>
      <c r="I796" s="271">
        <v>836.4</v>
      </c>
      <c r="J796" s="48">
        <v>42872</v>
      </c>
      <c r="K796" s="104">
        <v>836.4</v>
      </c>
    </row>
    <row r="797" spans="1:11" ht="12.75">
      <c r="A797" s="475"/>
      <c r="B797" s="475"/>
      <c r="C797" s="642"/>
      <c r="D797" s="645"/>
      <c r="E797" s="490"/>
      <c r="F797" s="418"/>
      <c r="G797" s="418"/>
      <c r="H797" s="142">
        <v>42857</v>
      </c>
      <c r="I797" s="271">
        <v>836.4</v>
      </c>
      <c r="J797" s="161">
        <v>42872</v>
      </c>
      <c r="K797" s="162">
        <v>836.4</v>
      </c>
    </row>
    <row r="798" spans="1:11" ht="12.75">
      <c r="A798" s="559">
        <v>29</v>
      </c>
      <c r="B798" s="559" t="s">
        <v>110</v>
      </c>
      <c r="C798" s="646">
        <v>2933604</v>
      </c>
      <c r="D798" s="647" t="s">
        <v>318</v>
      </c>
      <c r="E798" s="617">
        <v>608</v>
      </c>
      <c r="F798" s="616">
        <f>E798*8.5</f>
        <v>5168</v>
      </c>
      <c r="G798" s="616">
        <v>15504</v>
      </c>
      <c r="H798" s="274">
        <v>42737</v>
      </c>
      <c r="I798" s="272">
        <v>2584</v>
      </c>
      <c r="J798" s="156">
        <v>42942</v>
      </c>
      <c r="K798" s="284">
        <v>2584</v>
      </c>
    </row>
    <row r="799" spans="1:11" ht="12.75">
      <c r="A799" s="460"/>
      <c r="B799" s="460"/>
      <c r="C799" s="630"/>
      <c r="D799" s="632"/>
      <c r="E799" s="618"/>
      <c r="F799" s="615"/>
      <c r="G799" s="615"/>
      <c r="H799" s="274">
        <v>42768</v>
      </c>
      <c r="I799" s="272">
        <v>2584</v>
      </c>
      <c r="J799" s="156">
        <v>42942</v>
      </c>
      <c r="K799" s="284">
        <v>2584</v>
      </c>
    </row>
    <row r="800" spans="1:11" ht="12.75">
      <c r="A800" s="460"/>
      <c r="B800" s="460"/>
      <c r="C800" s="630"/>
      <c r="D800" s="632"/>
      <c r="E800" s="618"/>
      <c r="F800" s="615"/>
      <c r="G800" s="615"/>
      <c r="H800" s="274">
        <v>42796</v>
      </c>
      <c r="I800" s="272">
        <v>2584</v>
      </c>
      <c r="J800" s="156">
        <v>42957</v>
      </c>
      <c r="K800" s="284">
        <v>2584</v>
      </c>
    </row>
    <row r="801" spans="1:11" ht="12.75">
      <c r="A801" s="460"/>
      <c r="B801" s="460"/>
      <c r="C801" s="630"/>
      <c r="D801" s="632"/>
      <c r="E801" s="618"/>
      <c r="F801" s="615"/>
      <c r="G801" s="615"/>
      <c r="H801" s="274">
        <v>42827</v>
      </c>
      <c r="I801" s="272">
        <v>2584</v>
      </c>
      <c r="J801" s="156">
        <v>42968</v>
      </c>
      <c r="K801" s="284">
        <v>2584</v>
      </c>
    </row>
    <row r="802" spans="1:11" ht="12.75">
      <c r="A802" s="460"/>
      <c r="B802" s="460"/>
      <c r="C802" s="630"/>
      <c r="D802" s="632"/>
      <c r="E802" s="618"/>
      <c r="F802" s="615"/>
      <c r="G802" s="615"/>
      <c r="H802" s="274">
        <v>42857</v>
      </c>
      <c r="I802" s="272">
        <v>2584</v>
      </c>
      <c r="J802" s="156">
        <v>42942</v>
      </c>
      <c r="K802" s="284">
        <v>2584</v>
      </c>
    </row>
    <row r="803" spans="1:11" ht="12.75">
      <c r="A803" s="460"/>
      <c r="B803" s="460"/>
      <c r="C803" s="630"/>
      <c r="D803" s="632"/>
      <c r="E803" s="618"/>
      <c r="F803" s="615"/>
      <c r="G803" s="615"/>
      <c r="H803" s="329">
        <v>42888</v>
      </c>
      <c r="I803" s="330">
        <v>2584</v>
      </c>
      <c r="J803" s="331">
        <v>42968</v>
      </c>
      <c r="K803" s="332">
        <v>2584</v>
      </c>
    </row>
    <row r="804" spans="1:11" ht="12.75">
      <c r="A804" s="336"/>
      <c r="B804" s="337" t="s">
        <v>107</v>
      </c>
      <c r="C804" s="338"/>
      <c r="D804" s="197">
        <f>COUNT(C6:C803)</f>
        <v>137</v>
      </c>
      <c r="E804" s="339">
        <f>SUM(E6:E803)</f>
        <v>163589</v>
      </c>
      <c r="F804" s="340">
        <f>E804*8.5</f>
        <v>1390506.5</v>
      </c>
      <c r="G804" s="340">
        <f>SUM(G6:G803)</f>
        <v>4171519.5</v>
      </c>
      <c r="H804" s="341">
        <f>COUNT(H6:H803)</f>
        <v>796</v>
      </c>
      <c r="I804" s="342">
        <f>SUM(I6:I803)</f>
        <v>4171519.500000001</v>
      </c>
      <c r="J804" s="343">
        <f>COUNT(J6:J803)</f>
        <v>621</v>
      </c>
      <c r="K804" s="342">
        <f>SUM(K6:K803)</f>
        <v>3503062.2</v>
      </c>
    </row>
    <row r="805" spans="1:11" ht="13.5" thickBot="1">
      <c r="A805" s="235"/>
      <c r="B805" s="236"/>
      <c r="C805" s="333"/>
      <c r="D805" s="236"/>
      <c r="E805" s="333"/>
      <c r="F805" s="236"/>
      <c r="G805" s="333"/>
      <c r="H805" s="236"/>
      <c r="I805" s="333" t="s">
        <v>108</v>
      </c>
      <c r="J805" s="334"/>
      <c r="K805" s="335">
        <f>K804/G804</f>
        <v>0.8397568799570516</v>
      </c>
    </row>
    <row r="806" spans="1:11" ht="13.5" thickBot="1">
      <c r="A806" s="3"/>
      <c r="B806" s="3"/>
      <c r="D806" s="8"/>
      <c r="E806" s="8"/>
      <c r="F806" s="14"/>
      <c r="G806" s="8"/>
      <c r="H806" s="8"/>
      <c r="I806" s="9"/>
      <c r="J806" s="306"/>
      <c r="K806" s="10"/>
    </row>
    <row r="807" spans="1:11" ht="12.75">
      <c r="A807" s="3"/>
      <c r="B807" s="3"/>
      <c r="D807" s="8"/>
      <c r="E807" s="8"/>
      <c r="F807" s="14"/>
      <c r="G807" s="8"/>
      <c r="H807" s="8"/>
      <c r="I807" s="670" t="s">
        <v>109</v>
      </c>
      <c r="J807" s="671"/>
      <c r="K807" s="672"/>
    </row>
    <row r="808" spans="1:11" ht="15.75" thickBot="1">
      <c r="A808" s="3"/>
      <c r="B808" s="3"/>
      <c r="D808" s="8"/>
      <c r="E808" s="8"/>
      <c r="F808" s="14"/>
      <c r="G808" s="11"/>
      <c r="H808" s="8"/>
      <c r="I808" s="520">
        <f>COUNT(J6:J803)</f>
        <v>621</v>
      </c>
      <c r="J808" s="521"/>
      <c r="K808" s="522"/>
    </row>
  </sheetData>
  <sheetProtection/>
  <mergeCells count="984">
    <mergeCell ref="K20:K21"/>
    <mergeCell ref="J258:J263"/>
    <mergeCell ref="K258:K263"/>
    <mergeCell ref="J710:J714"/>
    <mergeCell ref="K710:K714"/>
    <mergeCell ref="J662:J667"/>
    <mergeCell ref="K662:K667"/>
    <mergeCell ref="G781:G786"/>
    <mergeCell ref="J18:J19"/>
    <mergeCell ref="K18:K19"/>
    <mergeCell ref="J171:J173"/>
    <mergeCell ref="K171:K173"/>
    <mergeCell ref="J129:J133"/>
    <mergeCell ref="K129:K133"/>
    <mergeCell ref="K161:K162"/>
    <mergeCell ref="G757:G762"/>
    <mergeCell ref="G763:G768"/>
    <mergeCell ref="E775:E780"/>
    <mergeCell ref="I807:K807"/>
    <mergeCell ref="I808:K808"/>
    <mergeCell ref="G793:G797"/>
    <mergeCell ref="J161:J162"/>
    <mergeCell ref="G787:G792"/>
    <mergeCell ref="G769:G774"/>
    <mergeCell ref="G775:G780"/>
    <mergeCell ref="G745:G750"/>
    <mergeCell ref="G751:G756"/>
    <mergeCell ref="F775:F780"/>
    <mergeCell ref="C793:C797"/>
    <mergeCell ref="F798:F803"/>
    <mergeCell ref="G798:G803"/>
    <mergeCell ref="A793:A797"/>
    <mergeCell ref="B793:B797"/>
    <mergeCell ref="A798:A803"/>
    <mergeCell ref="B798:B803"/>
    <mergeCell ref="C798:C803"/>
    <mergeCell ref="D798:D803"/>
    <mergeCell ref="E798:E803"/>
    <mergeCell ref="F793:F797"/>
    <mergeCell ref="F781:F786"/>
    <mergeCell ref="F787:F792"/>
    <mergeCell ref="A781:A786"/>
    <mergeCell ref="B781:B786"/>
    <mergeCell ref="C781:C786"/>
    <mergeCell ref="D781:D786"/>
    <mergeCell ref="A787:A792"/>
    <mergeCell ref="E793:E797"/>
    <mergeCell ref="A775:A780"/>
    <mergeCell ref="B775:B780"/>
    <mergeCell ref="C775:C780"/>
    <mergeCell ref="D775:D780"/>
    <mergeCell ref="D793:D797"/>
    <mergeCell ref="E781:E786"/>
    <mergeCell ref="B787:B792"/>
    <mergeCell ref="C787:C792"/>
    <mergeCell ref="D787:D792"/>
    <mergeCell ref="E787:E792"/>
    <mergeCell ref="A763:A768"/>
    <mergeCell ref="B763:B768"/>
    <mergeCell ref="C763:C768"/>
    <mergeCell ref="D763:D768"/>
    <mergeCell ref="E763:E768"/>
    <mergeCell ref="F763:F768"/>
    <mergeCell ref="E769:E774"/>
    <mergeCell ref="F769:F774"/>
    <mergeCell ref="C769:C774"/>
    <mergeCell ref="D769:D774"/>
    <mergeCell ref="A769:A774"/>
    <mergeCell ref="B769:B774"/>
    <mergeCell ref="E751:E756"/>
    <mergeCell ref="F751:F756"/>
    <mergeCell ref="A757:A762"/>
    <mergeCell ref="B757:B762"/>
    <mergeCell ref="C757:C762"/>
    <mergeCell ref="D757:D762"/>
    <mergeCell ref="E757:E762"/>
    <mergeCell ref="F757:F762"/>
    <mergeCell ref="A751:A756"/>
    <mergeCell ref="B751:B756"/>
    <mergeCell ref="C751:C756"/>
    <mergeCell ref="D751:D756"/>
    <mergeCell ref="G733:G738"/>
    <mergeCell ref="A739:A744"/>
    <mergeCell ref="B739:B744"/>
    <mergeCell ref="C739:C744"/>
    <mergeCell ref="D739:D744"/>
    <mergeCell ref="E739:E744"/>
    <mergeCell ref="F739:F744"/>
    <mergeCell ref="G739:G744"/>
    <mergeCell ref="E733:E738"/>
    <mergeCell ref="F733:F738"/>
    <mergeCell ref="A745:A750"/>
    <mergeCell ref="B745:B750"/>
    <mergeCell ref="E745:E750"/>
    <mergeCell ref="F745:F750"/>
    <mergeCell ref="C745:C750"/>
    <mergeCell ref="D745:D750"/>
    <mergeCell ref="A733:A738"/>
    <mergeCell ref="B733:B738"/>
    <mergeCell ref="C733:C738"/>
    <mergeCell ref="D733:D738"/>
    <mergeCell ref="G721:G726"/>
    <mergeCell ref="A727:A732"/>
    <mergeCell ref="B727:B732"/>
    <mergeCell ref="C727:C732"/>
    <mergeCell ref="D727:D732"/>
    <mergeCell ref="E727:E732"/>
    <mergeCell ref="F727:F732"/>
    <mergeCell ref="G727:G732"/>
    <mergeCell ref="G710:G714"/>
    <mergeCell ref="A715:A720"/>
    <mergeCell ref="B715:B720"/>
    <mergeCell ref="C715:C720"/>
    <mergeCell ref="D715:D720"/>
    <mergeCell ref="E715:E720"/>
    <mergeCell ref="F715:F720"/>
    <mergeCell ref="G715:G720"/>
    <mergeCell ref="E710:E714"/>
    <mergeCell ref="F710:F714"/>
    <mergeCell ref="E721:E726"/>
    <mergeCell ref="F721:F726"/>
    <mergeCell ref="C721:C726"/>
    <mergeCell ref="D721:D726"/>
    <mergeCell ref="A710:A714"/>
    <mergeCell ref="B710:B714"/>
    <mergeCell ref="C710:C714"/>
    <mergeCell ref="D710:D714"/>
    <mergeCell ref="A721:A726"/>
    <mergeCell ref="B721:B726"/>
    <mergeCell ref="G698:G703"/>
    <mergeCell ref="A704:A709"/>
    <mergeCell ref="B704:B709"/>
    <mergeCell ref="C704:C709"/>
    <mergeCell ref="D704:D709"/>
    <mergeCell ref="E704:E709"/>
    <mergeCell ref="F704:F709"/>
    <mergeCell ref="G704:G709"/>
    <mergeCell ref="E698:E703"/>
    <mergeCell ref="F698:F703"/>
    <mergeCell ref="G686:G691"/>
    <mergeCell ref="A692:A697"/>
    <mergeCell ref="B692:B697"/>
    <mergeCell ref="C692:C697"/>
    <mergeCell ref="D692:D697"/>
    <mergeCell ref="E692:E697"/>
    <mergeCell ref="F692:F697"/>
    <mergeCell ref="G692:G697"/>
    <mergeCell ref="E686:E691"/>
    <mergeCell ref="F686:F691"/>
    <mergeCell ref="C698:C703"/>
    <mergeCell ref="D698:D703"/>
    <mergeCell ref="A686:A691"/>
    <mergeCell ref="B686:B691"/>
    <mergeCell ref="C686:C691"/>
    <mergeCell ref="D686:D691"/>
    <mergeCell ref="A698:A703"/>
    <mergeCell ref="B698:B703"/>
    <mergeCell ref="G674:G679"/>
    <mergeCell ref="A680:A685"/>
    <mergeCell ref="B680:B685"/>
    <mergeCell ref="C680:C685"/>
    <mergeCell ref="D680:D685"/>
    <mergeCell ref="E680:E685"/>
    <mergeCell ref="F680:F685"/>
    <mergeCell ref="G680:G685"/>
    <mergeCell ref="E674:E679"/>
    <mergeCell ref="F674:F679"/>
    <mergeCell ref="G662:G667"/>
    <mergeCell ref="A668:A673"/>
    <mergeCell ref="B668:B673"/>
    <mergeCell ref="C668:C673"/>
    <mergeCell ref="D668:D673"/>
    <mergeCell ref="E668:E673"/>
    <mergeCell ref="F668:F673"/>
    <mergeCell ref="G668:G673"/>
    <mergeCell ref="E662:E667"/>
    <mergeCell ref="F662:F667"/>
    <mergeCell ref="C674:C679"/>
    <mergeCell ref="D674:D679"/>
    <mergeCell ref="A662:A667"/>
    <mergeCell ref="B662:B667"/>
    <mergeCell ref="C662:C667"/>
    <mergeCell ref="D662:D667"/>
    <mergeCell ref="A674:A679"/>
    <mergeCell ref="B674:B679"/>
    <mergeCell ref="G650:G655"/>
    <mergeCell ref="A656:A661"/>
    <mergeCell ref="B656:B661"/>
    <mergeCell ref="C656:C661"/>
    <mergeCell ref="D656:D661"/>
    <mergeCell ref="E656:E661"/>
    <mergeCell ref="F656:F661"/>
    <mergeCell ref="G656:G661"/>
    <mergeCell ref="E650:E655"/>
    <mergeCell ref="F650:F655"/>
    <mergeCell ref="G638:G643"/>
    <mergeCell ref="A644:A649"/>
    <mergeCell ref="B644:B649"/>
    <mergeCell ref="C644:C649"/>
    <mergeCell ref="D644:D649"/>
    <mergeCell ref="E644:E649"/>
    <mergeCell ref="F644:F649"/>
    <mergeCell ref="G644:G649"/>
    <mergeCell ref="E638:E643"/>
    <mergeCell ref="F638:F643"/>
    <mergeCell ref="C650:C655"/>
    <mergeCell ref="D650:D655"/>
    <mergeCell ref="A638:A643"/>
    <mergeCell ref="B638:B643"/>
    <mergeCell ref="C638:C643"/>
    <mergeCell ref="D638:D643"/>
    <mergeCell ref="A650:A655"/>
    <mergeCell ref="B650:B655"/>
    <mergeCell ref="G626:G631"/>
    <mergeCell ref="A632:A637"/>
    <mergeCell ref="B632:B637"/>
    <mergeCell ref="C632:C637"/>
    <mergeCell ref="D632:D637"/>
    <mergeCell ref="E632:E637"/>
    <mergeCell ref="F632:F637"/>
    <mergeCell ref="G632:G637"/>
    <mergeCell ref="E626:E631"/>
    <mergeCell ref="F626:F631"/>
    <mergeCell ref="G614:G619"/>
    <mergeCell ref="A620:A625"/>
    <mergeCell ref="B620:B625"/>
    <mergeCell ref="C620:C625"/>
    <mergeCell ref="D620:D625"/>
    <mergeCell ref="E620:E625"/>
    <mergeCell ref="F620:F625"/>
    <mergeCell ref="G620:G625"/>
    <mergeCell ref="E614:E619"/>
    <mergeCell ref="F614:F619"/>
    <mergeCell ref="C626:C631"/>
    <mergeCell ref="D626:D631"/>
    <mergeCell ref="A614:A619"/>
    <mergeCell ref="B614:B619"/>
    <mergeCell ref="C614:C619"/>
    <mergeCell ref="D614:D619"/>
    <mergeCell ref="A626:A631"/>
    <mergeCell ref="B626:B631"/>
    <mergeCell ref="G602:G607"/>
    <mergeCell ref="A608:A613"/>
    <mergeCell ref="B608:B613"/>
    <mergeCell ref="C608:C613"/>
    <mergeCell ref="D608:D613"/>
    <mergeCell ref="E608:E613"/>
    <mergeCell ref="F608:F613"/>
    <mergeCell ref="G608:G613"/>
    <mergeCell ref="E602:E607"/>
    <mergeCell ref="F602:F607"/>
    <mergeCell ref="G590:G595"/>
    <mergeCell ref="A596:A601"/>
    <mergeCell ref="B596:B601"/>
    <mergeCell ref="C596:C601"/>
    <mergeCell ref="D596:D601"/>
    <mergeCell ref="E596:E601"/>
    <mergeCell ref="F596:F601"/>
    <mergeCell ref="G596:G601"/>
    <mergeCell ref="E590:E595"/>
    <mergeCell ref="F590:F595"/>
    <mergeCell ref="C602:C607"/>
    <mergeCell ref="D602:D607"/>
    <mergeCell ref="A590:A595"/>
    <mergeCell ref="B590:B595"/>
    <mergeCell ref="C590:C595"/>
    <mergeCell ref="D590:D595"/>
    <mergeCell ref="A602:A607"/>
    <mergeCell ref="B602:B607"/>
    <mergeCell ref="G578:G583"/>
    <mergeCell ref="A584:A589"/>
    <mergeCell ref="B584:B589"/>
    <mergeCell ref="C584:C589"/>
    <mergeCell ref="D584:D589"/>
    <mergeCell ref="E584:E589"/>
    <mergeCell ref="F584:F589"/>
    <mergeCell ref="G584:G589"/>
    <mergeCell ref="E578:E583"/>
    <mergeCell ref="F578:F583"/>
    <mergeCell ref="G566:G571"/>
    <mergeCell ref="A572:A577"/>
    <mergeCell ref="B572:B577"/>
    <mergeCell ref="C572:C577"/>
    <mergeCell ref="D572:D577"/>
    <mergeCell ref="E572:E577"/>
    <mergeCell ref="F572:F577"/>
    <mergeCell ref="G572:G577"/>
    <mergeCell ref="E566:E571"/>
    <mergeCell ref="F566:F571"/>
    <mergeCell ref="C578:C583"/>
    <mergeCell ref="D578:D583"/>
    <mergeCell ref="A566:A571"/>
    <mergeCell ref="B566:B571"/>
    <mergeCell ref="C566:C571"/>
    <mergeCell ref="D566:D571"/>
    <mergeCell ref="A578:A583"/>
    <mergeCell ref="B578:B583"/>
    <mergeCell ref="G554:G559"/>
    <mergeCell ref="A560:A565"/>
    <mergeCell ref="B560:B565"/>
    <mergeCell ref="C560:C565"/>
    <mergeCell ref="D560:D565"/>
    <mergeCell ref="E560:E565"/>
    <mergeCell ref="F560:F565"/>
    <mergeCell ref="G560:G565"/>
    <mergeCell ref="E554:E559"/>
    <mergeCell ref="F554:F559"/>
    <mergeCell ref="G542:G547"/>
    <mergeCell ref="A548:A553"/>
    <mergeCell ref="B548:B553"/>
    <mergeCell ref="C548:C553"/>
    <mergeCell ref="D548:D553"/>
    <mergeCell ref="E548:E553"/>
    <mergeCell ref="F548:F553"/>
    <mergeCell ref="G548:G553"/>
    <mergeCell ref="E542:E547"/>
    <mergeCell ref="F542:F547"/>
    <mergeCell ref="C554:C559"/>
    <mergeCell ref="D554:D559"/>
    <mergeCell ref="A542:A547"/>
    <mergeCell ref="B542:B547"/>
    <mergeCell ref="C542:C547"/>
    <mergeCell ref="D542:D547"/>
    <mergeCell ref="A554:A559"/>
    <mergeCell ref="B554:B559"/>
    <mergeCell ref="G533:G538"/>
    <mergeCell ref="A539:A541"/>
    <mergeCell ref="B539:B541"/>
    <mergeCell ref="C539:C541"/>
    <mergeCell ref="D539:D541"/>
    <mergeCell ref="E539:E541"/>
    <mergeCell ref="F539:F541"/>
    <mergeCell ref="G539:G541"/>
    <mergeCell ref="E533:E538"/>
    <mergeCell ref="F533:F538"/>
    <mergeCell ref="G521:G526"/>
    <mergeCell ref="A527:A532"/>
    <mergeCell ref="B527:B532"/>
    <mergeCell ref="C527:C532"/>
    <mergeCell ref="D527:D532"/>
    <mergeCell ref="E527:E532"/>
    <mergeCell ref="F527:F532"/>
    <mergeCell ref="G527:G532"/>
    <mergeCell ref="E521:E526"/>
    <mergeCell ref="F521:F526"/>
    <mergeCell ref="C533:C538"/>
    <mergeCell ref="D533:D538"/>
    <mergeCell ref="A521:A526"/>
    <mergeCell ref="B521:B526"/>
    <mergeCell ref="C521:C526"/>
    <mergeCell ref="D521:D526"/>
    <mergeCell ref="A533:A538"/>
    <mergeCell ref="B533:B538"/>
    <mergeCell ref="G509:G514"/>
    <mergeCell ref="A515:A520"/>
    <mergeCell ref="B515:B520"/>
    <mergeCell ref="C515:C520"/>
    <mergeCell ref="D515:D520"/>
    <mergeCell ref="E515:E520"/>
    <mergeCell ref="F515:F520"/>
    <mergeCell ref="G515:G520"/>
    <mergeCell ref="E509:E514"/>
    <mergeCell ref="F509:F514"/>
    <mergeCell ref="G497:G502"/>
    <mergeCell ref="A503:A508"/>
    <mergeCell ref="B503:B508"/>
    <mergeCell ref="C503:C508"/>
    <mergeCell ref="D503:D508"/>
    <mergeCell ref="E503:E508"/>
    <mergeCell ref="F503:F508"/>
    <mergeCell ref="G503:G508"/>
    <mergeCell ref="E497:E502"/>
    <mergeCell ref="F497:F502"/>
    <mergeCell ref="C509:C514"/>
    <mergeCell ref="D509:D514"/>
    <mergeCell ref="A497:A502"/>
    <mergeCell ref="B497:B502"/>
    <mergeCell ref="C497:C502"/>
    <mergeCell ref="D497:D502"/>
    <mergeCell ref="A509:A514"/>
    <mergeCell ref="B509:B514"/>
    <mergeCell ref="G485:G490"/>
    <mergeCell ref="A491:A496"/>
    <mergeCell ref="B491:B496"/>
    <mergeCell ref="C491:C496"/>
    <mergeCell ref="D491:D496"/>
    <mergeCell ref="E491:E496"/>
    <mergeCell ref="F491:F496"/>
    <mergeCell ref="G491:G496"/>
    <mergeCell ref="E485:E490"/>
    <mergeCell ref="F485:F490"/>
    <mergeCell ref="G473:G478"/>
    <mergeCell ref="A479:A484"/>
    <mergeCell ref="B479:B484"/>
    <mergeCell ref="C479:C484"/>
    <mergeCell ref="D479:D484"/>
    <mergeCell ref="E479:E484"/>
    <mergeCell ref="F479:F484"/>
    <mergeCell ref="G479:G484"/>
    <mergeCell ref="E473:E478"/>
    <mergeCell ref="F473:F478"/>
    <mergeCell ref="C485:C490"/>
    <mergeCell ref="D485:D490"/>
    <mergeCell ref="A473:A478"/>
    <mergeCell ref="B473:B478"/>
    <mergeCell ref="C473:C478"/>
    <mergeCell ref="D473:D478"/>
    <mergeCell ref="A485:A490"/>
    <mergeCell ref="B485:B490"/>
    <mergeCell ref="G461:G466"/>
    <mergeCell ref="A467:A472"/>
    <mergeCell ref="B467:B472"/>
    <mergeCell ref="C467:C472"/>
    <mergeCell ref="D467:D472"/>
    <mergeCell ref="E467:E472"/>
    <mergeCell ref="F467:F472"/>
    <mergeCell ref="G467:G472"/>
    <mergeCell ref="E461:E466"/>
    <mergeCell ref="F461:F466"/>
    <mergeCell ref="G449:G455"/>
    <mergeCell ref="A456:A460"/>
    <mergeCell ref="B456:B460"/>
    <mergeCell ref="C456:C460"/>
    <mergeCell ref="D456:D460"/>
    <mergeCell ref="E456:E460"/>
    <mergeCell ref="F456:F460"/>
    <mergeCell ref="G456:G460"/>
    <mergeCell ref="E449:E455"/>
    <mergeCell ref="F449:F455"/>
    <mergeCell ref="C461:C466"/>
    <mergeCell ref="D461:D466"/>
    <mergeCell ref="A449:A455"/>
    <mergeCell ref="B449:B455"/>
    <mergeCell ref="C449:C455"/>
    <mergeCell ref="D449:D455"/>
    <mergeCell ref="A461:A466"/>
    <mergeCell ref="B461:B466"/>
    <mergeCell ref="G437:G442"/>
    <mergeCell ref="A443:A448"/>
    <mergeCell ref="B443:B448"/>
    <mergeCell ref="C443:C448"/>
    <mergeCell ref="D443:D448"/>
    <mergeCell ref="E443:E448"/>
    <mergeCell ref="F443:F448"/>
    <mergeCell ref="G443:G448"/>
    <mergeCell ref="E437:E442"/>
    <mergeCell ref="F437:F442"/>
    <mergeCell ref="G424:G429"/>
    <mergeCell ref="A431:A436"/>
    <mergeCell ref="B431:B436"/>
    <mergeCell ref="C431:C436"/>
    <mergeCell ref="D431:D436"/>
    <mergeCell ref="E431:E436"/>
    <mergeCell ref="F431:F436"/>
    <mergeCell ref="G431:G436"/>
    <mergeCell ref="E424:E429"/>
    <mergeCell ref="F424:F429"/>
    <mergeCell ref="C437:C442"/>
    <mergeCell ref="D437:D442"/>
    <mergeCell ref="A424:A429"/>
    <mergeCell ref="B424:B429"/>
    <mergeCell ref="C424:C429"/>
    <mergeCell ref="D424:D429"/>
    <mergeCell ref="A437:A442"/>
    <mergeCell ref="B437:B442"/>
    <mergeCell ref="G415:G419"/>
    <mergeCell ref="A420:A423"/>
    <mergeCell ref="B420:B423"/>
    <mergeCell ref="C420:C423"/>
    <mergeCell ref="D420:D423"/>
    <mergeCell ref="E420:E423"/>
    <mergeCell ref="F420:F423"/>
    <mergeCell ref="G420:G423"/>
    <mergeCell ref="E415:E419"/>
    <mergeCell ref="F415:F419"/>
    <mergeCell ref="G403:G408"/>
    <mergeCell ref="A409:A414"/>
    <mergeCell ref="B409:B414"/>
    <mergeCell ref="C409:C414"/>
    <mergeCell ref="D409:D414"/>
    <mergeCell ref="E409:E414"/>
    <mergeCell ref="F409:F414"/>
    <mergeCell ref="G409:G414"/>
    <mergeCell ref="E403:E408"/>
    <mergeCell ref="F403:F408"/>
    <mergeCell ref="C415:C419"/>
    <mergeCell ref="D415:D419"/>
    <mergeCell ref="A403:A408"/>
    <mergeCell ref="B403:B408"/>
    <mergeCell ref="C403:C408"/>
    <mergeCell ref="D403:D408"/>
    <mergeCell ref="A415:A419"/>
    <mergeCell ref="B415:B419"/>
    <mergeCell ref="G391:G396"/>
    <mergeCell ref="A397:A402"/>
    <mergeCell ref="B397:B402"/>
    <mergeCell ref="C397:C402"/>
    <mergeCell ref="D397:D402"/>
    <mergeCell ref="E397:E402"/>
    <mergeCell ref="F397:F402"/>
    <mergeCell ref="G397:G402"/>
    <mergeCell ref="E391:E396"/>
    <mergeCell ref="F391:F396"/>
    <mergeCell ref="G379:G384"/>
    <mergeCell ref="A385:A390"/>
    <mergeCell ref="B385:B390"/>
    <mergeCell ref="C385:C390"/>
    <mergeCell ref="D385:D390"/>
    <mergeCell ref="E385:E390"/>
    <mergeCell ref="F385:F390"/>
    <mergeCell ref="G385:G390"/>
    <mergeCell ref="E379:E384"/>
    <mergeCell ref="F379:F384"/>
    <mergeCell ref="C391:C396"/>
    <mergeCell ref="D391:D396"/>
    <mergeCell ref="A379:A384"/>
    <mergeCell ref="B379:B384"/>
    <mergeCell ref="C379:C384"/>
    <mergeCell ref="D379:D384"/>
    <mergeCell ref="A391:A396"/>
    <mergeCell ref="B391:B396"/>
    <mergeCell ref="G367:G372"/>
    <mergeCell ref="A373:A378"/>
    <mergeCell ref="B373:B378"/>
    <mergeCell ref="C373:C378"/>
    <mergeCell ref="D373:D378"/>
    <mergeCell ref="E373:E378"/>
    <mergeCell ref="F373:F378"/>
    <mergeCell ref="G373:G378"/>
    <mergeCell ref="E367:E372"/>
    <mergeCell ref="F367:F372"/>
    <mergeCell ref="G359:G360"/>
    <mergeCell ref="A361:A366"/>
    <mergeCell ref="B361:B366"/>
    <mergeCell ref="C361:C366"/>
    <mergeCell ref="D361:D366"/>
    <mergeCell ref="E361:E366"/>
    <mergeCell ref="F361:F366"/>
    <mergeCell ref="G361:G366"/>
    <mergeCell ref="E359:E360"/>
    <mergeCell ref="F359:F360"/>
    <mergeCell ref="C367:C372"/>
    <mergeCell ref="D367:D372"/>
    <mergeCell ref="A359:A360"/>
    <mergeCell ref="B359:B360"/>
    <mergeCell ref="C359:C360"/>
    <mergeCell ref="D359:D360"/>
    <mergeCell ref="A367:A372"/>
    <mergeCell ref="B367:B372"/>
    <mergeCell ref="G347:G352"/>
    <mergeCell ref="A353:A358"/>
    <mergeCell ref="B353:B358"/>
    <mergeCell ref="C353:C358"/>
    <mergeCell ref="D353:D358"/>
    <mergeCell ref="E353:E358"/>
    <mergeCell ref="F353:F358"/>
    <mergeCell ref="G353:G358"/>
    <mergeCell ref="E347:E352"/>
    <mergeCell ref="F347:F352"/>
    <mergeCell ref="G335:G340"/>
    <mergeCell ref="A341:A346"/>
    <mergeCell ref="B341:B346"/>
    <mergeCell ref="C341:C346"/>
    <mergeCell ref="D341:D346"/>
    <mergeCell ref="E341:E346"/>
    <mergeCell ref="F341:F346"/>
    <mergeCell ref="G341:G346"/>
    <mergeCell ref="E335:E340"/>
    <mergeCell ref="F335:F340"/>
    <mergeCell ref="C347:C352"/>
    <mergeCell ref="D347:D352"/>
    <mergeCell ref="A335:A340"/>
    <mergeCell ref="B335:B340"/>
    <mergeCell ref="C335:C340"/>
    <mergeCell ref="D335:D340"/>
    <mergeCell ref="A347:A352"/>
    <mergeCell ref="B347:B352"/>
    <mergeCell ref="G324:G328"/>
    <mergeCell ref="A329:A334"/>
    <mergeCell ref="B329:B334"/>
    <mergeCell ref="C329:C334"/>
    <mergeCell ref="D329:D334"/>
    <mergeCell ref="E329:E334"/>
    <mergeCell ref="F329:F334"/>
    <mergeCell ref="G329:G334"/>
    <mergeCell ref="E324:E328"/>
    <mergeCell ref="F324:F328"/>
    <mergeCell ref="G312:G317"/>
    <mergeCell ref="A318:A323"/>
    <mergeCell ref="B318:B323"/>
    <mergeCell ref="C318:C323"/>
    <mergeCell ref="D318:D323"/>
    <mergeCell ref="E318:E323"/>
    <mergeCell ref="F318:F323"/>
    <mergeCell ref="G318:G323"/>
    <mergeCell ref="E312:E317"/>
    <mergeCell ref="F312:F317"/>
    <mergeCell ref="C324:C328"/>
    <mergeCell ref="D324:D328"/>
    <mergeCell ref="A312:A317"/>
    <mergeCell ref="B312:B317"/>
    <mergeCell ref="C312:C317"/>
    <mergeCell ref="D312:D317"/>
    <mergeCell ref="A324:A328"/>
    <mergeCell ref="B324:B328"/>
    <mergeCell ref="G300:G305"/>
    <mergeCell ref="A306:A311"/>
    <mergeCell ref="B306:B311"/>
    <mergeCell ref="C306:C311"/>
    <mergeCell ref="D306:D311"/>
    <mergeCell ref="E306:E311"/>
    <mergeCell ref="F306:F311"/>
    <mergeCell ref="G306:G311"/>
    <mergeCell ref="E300:E305"/>
    <mergeCell ref="F300:F305"/>
    <mergeCell ref="G288:G293"/>
    <mergeCell ref="A294:A299"/>
    <mergeCell ref="B294:B299"/>
    <mergeCell ref="C294:C299"/>
    <mergeCell ref="D294:D299"/>
    <mergeCell ref="E294:E299"/>
    <mergeCell ref="F294:F299"/>
    <mergeCell ref="G294:G299"/>
    <mergeCell ref="E288:E293"/>
    <mergeCell ref="F288:F293"/>
    <mergeCell ref="C300:C305"/>
    <mergeCell ref="D300:D305"/>
    <mergeCell ref="A288:A293"/>
    <mergeCell ref="B288:B293"/>
    <mergeCell ref="C288:C293"/>
    <mergeCell ref="D288:D293"/>
    <mergeCell ref="A300:A305"/>
    <mergeCell ref="B300:B305"/>
    <mergeCell ref="G276:G281"/>
    <mergeCell ref="A282:A287"/>
    <mergeCell ref="B282:B287"/>
    <mergeCell ref="C282:C287"/>
    <mergeCell ref="D282:D287"/>
    <mergeCell ref="E282:E287"/>
    <mergeCell ref="F282:F287"/>
    <mergeCell ref="G282:G287"/>
    <mergeCell ref="E276:E281"/>
    <mergeCell ref="F276:F281"/>
    <mergeCell ref="G264:G269"/>
    <mergeCell ref="A270:A275"/>
    <mergeCell ref="B270:B275"/>
    <mergeCell ref="C270:C275"/>
    <mergeCell ref="D270:D275"/>
    <mergeCell ref="E270:E275"/>
    <mergeCell ref="F270:F275"/>
    <mergeCell ref="G270:G275"/>
    <mergeCell ref="E264:E269"/>
    <mergeCell ref="F264:F269"/>
    <mergeCell ref="C276:C281"/>
    <mergeCell ref="D276:D281"/>
    <mergeCell ref="A264:A269"/>
    <mergeCell ref="B264:B269"/>
    <mergeCell ref="C264:C269"/>
    <mergeCell ref="D264:D269"/>
    <mergeCell ref="A276:A281"/>
    <mergeCell ref="B276:B281"/>
    <mergeCell ref="G252:G257"/>
    <mergeCell ref="A258:A263"/>
    <mergeCell ref="B258:B263"/>
    <mergeCell ref="C258:C263"/>
    <mergeCell ref="D258:D263"/>
    <mergeCell ref="E258:E263"/>
    <mergeCell ref="F258:F263"/>
    <mergeCell ref="G258:G263"/>
    <mergeCell ref="E252:E257"/>
    <mergeCell ref="F252:F257"/>
    <mergeCell ref="G240:G245"/>
    <mergeCell ref="A246:A251"/>
    <mergeCell ref="B246:B251"/>
    <mergeCell ref="C246:C251"/>
    <mergeCell ref="D246:D251"/>
    <mergeCell ref="E246:E251"/>
    <mergeCell ref="F246:F251"/>
    <mergeCell ref="G246:G251"/>
    <mergeCell ref="E240:E245"/>
    <mergeCell ref="F240:F245"/>
    <mergeCell ref="C252:C257"/>
    <mergeCell ref="D252:D257"/>
    <mergeCell ref="A240:A245"/>
    <mergeCell ref="B240:B245"/>
    <mergeCell ref="C240:C245"/>
    <mergeCell ref="D240:D245"/>
    <mergeCell ref="A252:A257"/>
    <mergeCell ref="B252:B257"/>
    <mergeCell ref="G230:G234"/>
    <mergeCell ref="A235:A239"/>
    <mergeCell ref="B235:B239"/>
    <mergeCell ref="C235:C239"/>
    <mergeCell ref="D235:D239"/>
    <mergeCell ref="E235:E239"/>
    <mergeCell ref="F235:F239"/>
    <mergeCell ref="G235:G239"/>
    <mergeCell ref="E230:E234"/>
    <mergeCell ref="F230:F234"/>
    <mergeCell ref="G218:G223"/>
    <mergeCell ref="A224:A229"/>
    <mergeCell ref="B224:B229"/>
    <mergeCell ref="C224:C229"/>
    <mergeCell ref="D224:D229"/>
    <mergeCell ref="E224:E229"/>
    <mergeCell ref="F224:F229"/>
    <mergeCell ref="G224:G229"/>
    <mergeCell ref="E218:E223"/>
    <mergeCell ref="F218:F223"/>
    <mergeCell ref="C230:C234"/>
    <mergeCell ref="D230:D234"/>
    <mergeCell ref="A218:A223"/>
    <mergeCell ref="B218:B223"/>
    <mergeCell ref="C218:C223"/>
    <mergeCell ref="D218:D223"/>
    <mergeCell ref="A230:A234"/>
    <mergeCell ref="B230:B234"/>
    <mergeCell ref="G206:G211"/>
    <mergeCell ref="A212:A217"/>
    <mergeCell ref="B212:B217"/>
    <mergeCell ref="C212:C217"/>
    <mergeCell ref="D212:D217"/>
    <mergeCell ref="E212:E217"/>
    <mergeCell ref="F212:F217"/>
    <mergeCell ref="G212:G217"/>
    <mergeCell ref="E206:E211"/>
    <mergeCell ref="F206:F211"/>
    <mergeCell ref="G195:G199"/>
    <mergeCell ref="A200:A205"/>
    <mergeCell ref="B200:B205"/>
    <mergeCell ref="C200:C205"/>
    <mergeCell ref="D200:D205"/>
    <mergeCell ref="E200:E205"/>
    <mergeCell ref="F200:F205"/>
    <mergeCell ref="G200:G205"/>
    <mergeCell ref="E195:E199"/>
    <mergeCell ref="F195:F199"/>
    <mergeCell ref="C206:C211"/>
    <mergeCell ref="D206:D211"/>
    <mergeCell ref="A195:A199"/>
    <mergeCell ref="B195:B199"/>
    <mergeCell ref="C195:C199"/>
    <mergeCell ref="D195:D199"/>
    <mergeCell ref="A206:A211"/>
    <mergeCell ref="B206:B211"/>
    <mergeCell ref="G183:G188"/>
    <mergeCell ref="A189:A194"/>
    <mergeCell ref="B189:B194"/>
    <mergeCell ref="C189:C194"/>
    <mergeCell ref="D189:D194"/>
    <mergeCell ref="E189:E194"/>
    <mergeCell ref="F189:F194"/>
    <mergeCell ref="G189:G194"/>
    <mergeCell ref="E183:E188"/>
    <mergeCell ref="F183:F188"/>
    <mergeCell ref="G171:G176"/>
    <mergeCell ref="A177:A182"/>
    <mergeCell ref="B177:B182"/>
    <mergeCell ref="C177:C182"/>
    <mergeCell ref="D177:D182"/>
    <mergeCell ref="E177:E182"/>
    <mergeCell ref="F177:F182"/>
    <mergeCell ref="G177:G182"/>
    <mergeCell ref="E171:E176"/>
    <mergeCell ref="F171:F176"/>
    <mergeCell ref="A171:A176"/>
    <mergeCell ref="B171:B176"/>
    <mergeCell ref="C171:C176"/>
    <mergeCell ref="D171:D176"/>
    <mergeCell ref="A183:A188"/>
    <mergeCell ref="B183:B188"/>
    <mergeCell ref="C183:C188"/>
    <mergeCell ref="D183:D188"/>
    <mergeCell ref="G159:G164"/>
    <mergeCell ref="A165:A170"/>
    <mergeCell ref="B165:B170"/>
    <mergeCell ref="C165:C170"/>
    <mergeCell ref="D165:D170"/>
    <mergeCell ref="E165:E170"/>
    <mergeCell ref="F165:F170"/>
    <mergeCell ref="G165:G170"/>
    <mergeCell ref="E159:E164"/>
    <mergeCell ref="F159:F164"/>
    <mergeCell ref="G146:G152"/>
    <mergeCell ref="A153:A158"/>
    <mergeCell ref="B153:B158"/>
    <mergeCell ref="C153:C158"/>
    <mergeCell ref="D153:D158"/>
    <mergeCell ref="E153:E158"/>
    <mergeCell ref="F153:F158"/>
    <mergeCell ref="G153:G158"/>
    <mergeCell ref="E146:E152"/>
    <mergeCell ref="F146:F152"/>
    <mergeCell ref="C159:C164"/>
    <mergeCell ref="D159:D164"/>
    <mergeCell ref="A146:A152"/>
    <mergeCell ref="B146:B152"/>
    <mergeCell ref="C146:C152"/>
    <mergeCell ref="D146:D152"/>
    <mergeCell ref="A159:A164"/>
    <mergeCell ref="B159:B164"/>
    <mergeCell ref="G134:G139"/>
    <mergeCell ref="A140:A145"/>
    <mergeCell ref="B140:B145"/>
    <mergeCell ref="C140:C145"/>
    <mergeCell ref="D140:D145"/>
    <mergeCell ref="E140:E145"/>
    <mergeCell ref="F140:F145"/>
    <mergeCell ref="G140:G145"/>
    <mergeCell ref="E134:E139"/>
    <mergeCell ref="F134:F139"/>
    <mergeCell ref="G122:G127"/>
    <mergeCell ref="A128:A133"/>
    <mergeCell ref="B128:B133"/>
    <mergeCell ref="C128:C133"/>
    <mergeCell ref="D128:D133"/>
    <mergeCell ref="E128:E133"/>
    <mergeCell ref="F128:F133"/>
    <mergeCell ref="G128:G133"/>
    <mergeCell ref="E122:E127"/>
    <mergeCell ref="F122:F127"/>
    <mergeCell ref="C134:C139"/>
    <mergeCell ref="D134:D139"/>
    <mergeCell ref="A122:A127"/>
    <mergeCell ref="B122:B127"/>
    <mergeCell ref="C122:C127"/>
    <mergeCell ref="D122:D127"/>
    <mergeCell ref="A134:A139"/>
    <mergeCell ref="B134:B139"/>
    <mergeCell ref="G110:G115"/>
    <mergeCell ref="A116:A121"/>
    <mergeCell ref="B116:B121"/>
    <mergeCell ref="C116:C121"/>
    <mergeCell ref="D116:D121"/>
    <mergeCell ref="E116:E121"/>
    <mergeCell ref="F116:F121"/>
    <mergeCell ref="G116:G121"/>
    <mergeCell ref="B110:B115"/>
    <mergeCell ref="G98:G103"/>
    <mergeCell ref="A104:A109"/>
    <mergeCell ref="B104:B109"/>
    <mergeCell ref="C104:C109"/>
    <mergeCell ref="D104:D109"/>
    <mergeCell ref="E104:E109"/>
    <mergeCell ref="F104:F109"/>
    <mergeCell ref="G104:G109"/>
    <mergeCell ref="G92:G97"/>
    <mergeCell ref="E110:E115"/>
    <mergeCell ref="F110:F115"/>
    <mergeCell ref="C110:C115"/>
    <mergeCell ref="D110:D115"/>
    <mergeCell ref="A98:A103"/>
    <mergeCell ref="B98:B103"/>
    <mergeCell ref="C98:C103"/>
    <mergeCell ref="D98:D103"/>
    <mergeCell ref="A110:A115"/>
    <mergeCell ref="G80:G85"/>
    <mergeCell ref="E98:E103"/>
    <mergeCell ref="F98:F103"/>
    <mergeCell ref="G86:G91"/>
    <mergeCell ref="A92:A97"/>
    <mergeCell ref="B92:B97"/>
    <mergeCell ref="C92:C97"/>
    <mergeCell ref="D92:D97"/>
    <mergeCell ref="E92:E97"/>
    <mergeCell ref="F92:F97"/>
    <mergeCell ref="A80:A85"/>
    <mergeCell ref="B80:B85"/>
    <mergeCell ref="C80:C85"/>
    <mergeCell ref="D80:D85"/>
    <mergeCell ref="E80:E85"/>
    <mergeCell ref="F80:F85"/>
    <mergeCell ref="E86:E91"/>
    <mergeCell ref="F86:F91"/>
    <mergeCell ref="C86:C91"/>
    <mergeCell ref="D86:D91"/>
    <mergeCell ref="A74:A79"/>
    <mergeCell ref="B74:B79"/>
    <mergeCell ref="C74:C79"/>
    <mergeCell ref="D74:D79"/>
    <mergeCell ref="A86:A91"/>
    <mergeCell ref="B86:B91"/>
    <mergeCell ref="A68:A73"/>
    <mergeCell ref="B68:B73"/>
    <mergeCell ref="C68:C73"/>
    <mergeCell ref="D68:D73"/>
    <mergeCell ref="E68:E73"/>
    <mergeCell ref="F68:F73"/>
    <mergeCell ref="E56:E61"/>
    <mergeCell ref="F56:F61"/>
    <mergeCell ref="G56:G61"/>
    <mergeCell ref="E74:E79"/>
    <mergeCell ref="F74:F79"/>
    <mergeCell ref="G62:G67"/>
    <mergeCell ref="G68:G73"/>
    <mergeCell ref="G74:G79"/>
    <mergeCell ref="D50:D55"/>
    <mergeCell ref="E50:E55"/>
    <mergeCell ref="F50:F55"/>
    <mergeCell ref="A62:A67"/>
    <mergeCell ref="B62:B67"/>
    <mergeCell ref="G50:G55"/>
    <mergeCell ref="A56:A61"/>
    <mergeCell ref="B56:B61"/>
    <mergeCell ref="C56:C61"/>
    <mergeCell ref="D56:D61"/>
    <mergeCell ref="G47:G49"/>
    <mergeCell ref="A41:A46"/>
    <mergeCell ref="B41:B46"/>
    <mergeCell ref="E62:E67"/>
    <mergeCell ref="F62:F67"/>
    <mergeCell ref="C62:C67"/>
    <mergeCell ref="D62:D67"/>
    <mergeCell ref="A50:A55"/>
    <mergeCell ref="B50:B55"/>
    <mergeCell ref="C50:C55"/>
    <mergeCell ref="G36:G40"/>
    <mergeCell ref="A30:A35"/>
    <mergeCell ref="B30:B35"/>
    <mergeCell ref="G41:G46"/>
    <mergeCell ref="A47:A49"/>
    <mergeCell ref="B47:B49"/>
    <mergeCell ref="C47:C49"/>
    <mergeCell ref="D47:D49"/>
    <mergeCell ref="E47:E49"/>
    <mergeCell ref="F47:F49"/>
    <mergeCell ref="F30:F35"/>
    <mergeCell ref="A36:A40"/>
    <mergeCell ref="B36:B40"/>
    <mergeCell ref="C36:C40"/>
    <mergeCell ref="D36:D40"/>
    <mergeCell ref="E36:E40"/>
    <mergeCell ref="F36:F40"/>
    <mergeCell ref="G24:G29"/>
    <mergeCell ref="C30:C35"/>
    <mergeCell ref="D30:D35"/>
    <mergeCell ref="G30:G35"/>
    <mergeCell ref="E41:E46"/>
    <mergeCell ref="F41:F46"/>
    <mergeCell ref="C41:C46"/>
    <mergeCell ref="D41:D46"/>
    <mergeCell ref="E30:E35"/>
    <mergeCell ref="E24:E29"/>
    <mergeCell ref="A24:A29"/>
    <mergeCell ref="B24:B29"/>
    <mergeCell ref="C24:C29"/>
    <mergeCell ref="D24:D29"/>
    <mergeCell ref="F24:F29"/>
    <mergeCell ref="A18:A23"/>
    <mergeCell ref="B18:B23"/>
    <mergeCell ref="C18:C23"/>
    <mergeCell ref="D18:D23"/>
    <mergeCell ref="A6:A11"/>
    <mergeCell ref="B6:B11"/>
    <mergeCell ref="C6:C11"/>
    <mergeCell ref="D6:D11"/>
    <mergeCell ref="A12:A17"/>
    <mergeCell ref="B12:B17"/>
    <mergeCell ref="C12:C17"/>
    <mergeCell ref="D12:D17"/>
    <mergeCell ref="A1:K1"/>
    <mergeCell ref="A2:A5"/>
    <mergeCell ref="B2:B5"/>
    <mergeCell ref="C2:C5"/>
    <mergeCell ref="D2:D5"/>
    <mergeCell ref="E2:E5"/>
    <mergeCell ref="F2:K2"/>
    <mergeCell ref="F3:I3"/>
    <mergeCell ref="J3:K3"/>
    <mergeCell ref="F4:F5"/>
    <mergeCell ref="G18:G23"/>
    <mergeCell ref="E18:E23"/>
    <mergeCell ref="F18:F23"/>
    <mergeCell ref="E6:E11"/>
    <mergeCell ref="F6:F11"/>
    <mergeCell ref="J4:J5"/>
    <mergeCell ref="J20:J21"/>
    <mergeCell ref="K4:K5"/>
    <mergeCell ref="G6:G11"/>
    <mergeCell ref="G12:G17"/>
    <mergeCell ref="G4:G5"/>
    <mergeCell ref="H4:I4"/>
    <mergeCell ref="E12:E17"/>
    <mergeCell ref="F12:F17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548"/>
  <sheetViews>
    <sheetView zoomScalePageLayoutView="0" workbookViewId="0" topLeftCell="D279">
      <selection activeCell="J290" sqref="J290:K290"/>
    </sheetView>
  </sheetViews>
  <sheetFormatPr defaultColWidth="9.140625" defaultRowHeight="12.75"/>
  <cols>
    <col min="1" max="1" width="12.00390625" style="0" customWidth="1"/>
    <col min="2" max="2" width="12.8515625" style="0" customWidth="1"/>
    <col min="3" max="3" width="11.57421875" style="0" customWidth="1"/>
    <col min="4" max="4" width="20.57421875" style="0" customWidth="1"/>
    <col min="5" max="5" width="13.00390625" style="0" customWidth="1"/>
    <col min="6" max="6" width="15.140625" style="0" customWidth="1"/>
    <col min="7" max="7" width="18.57421875" style="0" customWidth="1"/>
    <col min="8" max="8" width="10.140625" style="0" bestFit="1" customWidth="1"/>
    <col min="9" max="9" width="14.57421875" style="0" customWidth="1"/>
    <col min="10" max="10" width="11.140625" style="0" customWidth="1"/>
    <col min="11" max="11" width="13.140625" style="0" bestFit="1" customWidth="1"/>
    <col min="13" max="13" width="9.421875" style="0" bestFit="1" customWidth="1"/>
  </cols>
  <sheetData>
    <row r="1" spans="1:11" ht="15.75" thickBot="1">
      <c r="A1" s="435" t="s">
        <v>506</v>
      </c>
      <c r="B1" s="436"/>
      <c r="C1" s="436"/>
      <c r="D1" s="436"/>
      <c r="E1" s="436"/>
      <c r="F1" s="436"/>
      <c r="G1" s="436"/>
      <c r="H1" s="436"/>
      <c r="I1" s="436"/>
      <c r="J1" s="436"/>
      <c r="K1" s="437"/>
    </row>
    <row r="2" spans="1:11" ht="12.75">
      <c r="A2" s="454" t="s">
        <v>0</v>
      </c>
      <c r="B2" s="426" t="s">
        <v>1</v>
      </c>
      <c r="C2" s="426" t="s">
        <v>2</v>
      </c>
      <c r="D2" s="426" t="s">
        <v>3</v>
      </c>
      <c r="E2" s="442" t="s">
        <v>1031</v>
      </c>
      <c r="F2" s="445" t="s">
        <v>4</v>
      </c>
      <c r="G2" s="445"/>
      <c r="H2" s="445"/>
      <c r="I2" s="445"/>
      <c r="J2" s="445"/>
      <c r="K2" s="446"/>
    </row>
    <row r="3" spans="1:11" ht="12.75">
      <c r="A3" s="455"/>
      <c r="B3" s="427"/>
      <c r="C3" s="427"/>
      <c r="D3" s="427"/>
      <c r="E3" s="443"/>
      <c r="F3" s="427" t="s">
        <v>5</v>
      </c>
      <c r="G3" s="427"/>
      <c r="H3" s="427"/>
      <c r="I3" s="427"/>
      <c r="J3" s="427" t="s">
        <v>6</v>
      </c>
      <c r="K3" s="457"/>
    </row>
    <row r="4" spans="1:11" ht="12.75">
      <c r="A4" s="455"/>
      <c r="B4" s="427"/>
      <c r="C4" s="427"/>
      <c r="D4" s="427"/>
      <c r="E4" s="443"/>
      <c r="F4" s="438" t="s">
        <v>9</v>
      </c>
      <c r="G4" s="440" t="s">
        <v>150</v>
      </c>
      <c r="H4" s="427" t="s">
        <v>7</v>
      </c>
      <c r="I4" s="427"/>
      <c r="J4" s="427" t="s">
        <v>8</v>
      </c>
      <c r="K4" s="685" t="s">
        <v>149</v>
      </c>
    </row>
    <row r="5" spans="1:11" ht="13.5" thickBot="1">
      <c r="A5" s="456"/>
      <c r="B5" s="428"/>
      <c r="C5" s="428"/>
      <c r="D5" s="428"/>
      <c r="E5" s="444"/>
      <c r="F5" s="439"/>
      <c r="G5" s="441"/>
      <c r="H5" s="105" t="s">
        <v>8</v>
      </c>
      <c r="I5" s="134" t="s">
        <v>149</v>
      </c>
      <c r="J5" s="428"/>
      <c r="K5" s="686"/>
    </row>
    <row r="6" spans="1:11" ht="12.75">
      <c r="A6" s="478">
        <v>29</v>
      </c>
      <c r="B6" s="478" t="s">
        <v>110</v>
      </c>
      <c r="C6" s="478">
        <v>2900355</v>
      </c>
      <c r="D6" s="492" t="s">
        <v>1038</v>
      </c>
      <c r="E6" s="476">
        <v>497</v>
      </c>
      <c r="F6" s="527">
        <v>4224.5</v>
      </c>
      <c r="G6" s="527">
        <v>12673.5</v>
      </c>
      <c r="H6" s="357">
        <v>42875</v>
      </c>
      <c r="I6" s="101">
        <v>2112.25</v>
      </c>
      <c r="J6" s="347"/>
      <c r="K6" s="358"/>
    </row>
    <row r="7" spans="1:11" ht="12.75">
      <c r="A7" s="478"/>
      <c r="B7" s="478"/>
      <c r="C7" s="478"/>
      <c r="D7" s="492"/>
      <c r="E7" s="476"/>
      <c r="F7" s="476"/>
      <c r="G7" s="476"/>
      <c r="H7" s="232">
        <v>42906</v>
      </c>
      <c r="I7" s="75">
        <v>2112.25</v>
      </c>
      <c r="J7" s="23"/>
      <c r="K7" s="231"/>
    </row>
    <row r="8" spans="1:11" ht="12.75">
      <c r="A8" s="478"/>
      <c r="B8" s="478"/>
      <c r="C8" s="478"/>
      <c r="D8" s="492"/>
      <c r="E8" s="476"/>
      <c r="F8" s="476"/>
      <c r="G8" s="476"/>
      <c r="H8" s="232">
        <v>42936</v>
      </c>
      <c r="I8" s="75">
        <v>2112.25</v>
      </c>
      <c r="J8" s="23"/>
      <c r="K8" s="231"/>
    </row>
    <row r="9" spans="1:11" ht="12.75">
      <c r="A9" s="478"/>
      <c r="B9" s="478"/>
      <c r="C9" s="478"/>
      <c r="D9" s="492"/>
      <c r="E9" s="476"/>
      <c r="F9" s="476"/>
      <c r="G9" s="476"/>
      <c r="H9" s="232">
        <v>42967</v>
      </c>
      <c r="I9" s="75">
        <v>2112.25</v>
      </c>
      <c r="J9" s="23"/>
      <c r="K9" s="231"/>
    </row>
    <row r="10" spans="1:11" ht="12.75">
      <c r="A10" s="478"/>
      <c r="B10" s="478"/>
      <c r="C10" s="478"/>
      <c r="D10" s="492"/>
      <c r="E10" s="476"/>
      <c r="F10" s="476"/>
      <c r="G10" s="476"/>
      <c r="H10" s="232">
        <v>42998</v>
      </c>
      <c r="I10" s="75">
        <v>2112.25</v>
      </c>
      <c r="J10" s="23"/>
      <c r="K10" s="231"/>
    </row>
    <row r="11" spans="1:11" ht="12.75">
      <c r="A11" s="432"/>
      <c r="B11" s="432"/>
      <c r="C11" s="432"/>
      <c r="D11" s="453"/>
      <c r="E11" s="448"/>
      <c r="F11" s="448"/>
      <c r="G11" s="448"/>
      <c r="H11" s="232">
        <v>43028</v>
      </c>
      <c r="I11" s="75">
        <v>2112.25</v>
      </c>
      <c r="J11" s="23"/>
      <c r="K11" s="231"/>
    </row>
    <row r="12" spans="1:11" ht="12.75">
      <c r="A12" s="482">
        <v>29</v>
      </c>
      <c r="B12" s="482" t="s">
        <v>110</v>
      </c>
      <c r="C12" s="482">
        <v>2900405</v>
      </c>
      <c r="D12" s="485" t="s">
        <v>1039</v>
      </c>
      <c r="E12" s="473">
        <v>1685</v>
      </c>
      <c r="F12" s="528">
        <v>14322.5</v>
      </c>
      <c r="G12" s="528">
        <v>42967.5</v>
      </c>
      <c r="H12" s="45">
        <v>42875</v>
      </c>
      <c r="I12" s="103">
        <v>7161.25</v>
      </c>
      <c r="J12" s="48">
        <v>42877</v>
      </c>
      <c r="K12" s="204">
        <v>7161.25</v>
      </c>
    </row>
    <row r="13" spans="1:11" ht="12.75">
      <c r="A13" s="483"/>
      <c r="B13" s="483"/>
      <c r="C13" s="483"/>
      <c r="D13" s="486"/>
      <c r="E13" s="474"/>
      <c r="F13" s="474"/>
      <c r="G13" s="474"/>
      <c r="H13" s="45">
        <v>42906</v>
      </c>
      <c r="I13" s="103">
        <v>7161.25</v>
      </c>
      <c r="J13" s="48">
        <v>42906</v>
      </c>
      <c r="K13" s="49">
        <v>7161.25</v>
      </c>
    </row>
    <row r="14" spans="1:11" ht="12.75">
      <c r="A14" s="483"/>
      <c r="B14" s="483"/>
      <c r="C14" s="483"/>
      <c r="D14" s="486"/>
      <c r="E14" s="474"/>
      <c r="F14" s="474"/>
      <c r="G14" s="474"/>
      <c r="H14" s="45">
        <v>42936</v>
      </c>
      <c r="I14" s="103">
        <v>7161.25</v>
      </c>
      <c r="J14" s="48">
        <v>42935</v>
      </c>
      <c r="K14" s="49">
        <v>7161.25</v>
      </c>
    </row>
    <row r="15" spans="1:11" ht="12.75">
      <c r="A15" s="483"/>
      <c r="B15" s="483"/>
      <c r="C15" s="483"/>
      <c r="D15" s="486"/>
      <c r="E15" s="474"/>
      <c r="F15" s="474"/>
      <c r="G15" s="474"/>
      <c r="H15" s="45">
        <v>42967</v>
      </c>
      <c r="I15" s="103">
        <v>7161.25</v>
      </c>
      <c r="J15" s="229">
        <v>42962</v>
      </c>
      <c r="K15" s="386">
        <v>7161.25</v>
      </c>
    </row>
    <row r="16" spans="1:11" ht="12.75">
      <c r="A16" s="483"/>
      <c r="B16" s="483"/>
      <c r="C16" s="483"/>
      <c r="D16" s="486"/>
      <c r="E16" s="474"/>
      <c r="F16" s="474"/>
      <c r="G16" s="474"/>
      <c r="H16" s="45">
        <v>42998</v>
      </c>
      <c r="I16" s="103">
        <v>7161.25</v>
      </c>
      <c r="J16" s="48"/>
      <c r="K16" s="49"/>
    </row>
    <row r="17" spans="1:11" ht="12.75">
      <c r="A17" s="484"/>
      <c r="B17" s="484"/>
      <c r="C17" s="484"/>
      <c r="D17" s="487"/>
      <c r="E17" s="475"/>
      <c r="F17" s="475"/>
      <c r="G17" s="475"/>
      <c r="H17" s="45">
        <v>43028</v>
      </c>
      <c r="I17" s="103">
        <v>7161.25</v>
      </c>
      <c r="J17" s="48"/>
      <c r="K17" s="49"/>
    </row>
    <row r="18" spans="1:11" ht="12.75">
      <c r="A18" s="477">
        <v>29</v>
      </c>
      <c r="B18" s="447" t="s">
        <v>110</v>
      </c>
      <c r="C18" s="477">
        <v>2901353</v>
      </c>
      <c r="D18" s="425" t="s">
        <v>1040</v>
      </c>
      <c r="E18" s="447">
        <v>1013</v>
      </c>
      <c r="F18" s="529">
        <v>8610.5</v>
      </c>
      <c r="G18" s="529">
        <v>25831.5</v>
      </c>
      <c r="H18" s="232">
        <v>42875</v>
      </c>
      <c r="I18" s="75">
        <v>4305.25</v>
      </c>
      <c r="J18" s="21">
        <v>42936</v>
      </c>
      <c r="K18" s="75">
        <v>4305.25</v>
      </c>
    </row>
    <row r="19" spans="1:11" ht="12.75">
      <c r="A19" s="478"/>
      <c r="B19" s="476"/>
      <c r="C19" s="478"/>
      <c r="D19" s="492"/>
      <c r="E19" s="476"/>
      <c r="F19" s="476"/>
      <c r="G19" s="476"/>
      <c r="H19" s="232">
        <v>42906</v>
      </c>
      <c r="I19" s="75">
        <v>4305.25</v>
      </c>
      <c r="J19" s="21">
        <v>42936</v>
      </c>
      <c r="K19" s="75">
        <v>4305.25</v>
      </c>
    </row>
    <row r="20" spans="1:11" ht="12.75">
      <c r="A20" s="478"/>
      <c r="B20" s="476"/>
      <c r="C20" s="478"/>
      <c r="D20" s="492"/>
      <c r="E20" s="476"/>
      <c r="F20" s="476"/>
      <c r="G20" s="476"/>
      <c r="H20" s="232">
        <v>42936</v>
      </c>
      <c r="I20" s="75">
        <v>4305.25</v>
      </c>
      <c r="J20" s="21">
        <v>42936</v>
      </c>
      <c r="K20" s="75">
        <v>4305.25</v>
      </c>
    </row>
    <row r="21" spans="1:11" ht="12.75">
      <c r="A21" s="478"/>
      <c r="B21" s="476"/>
      <c r="C21" s="478"/>
      <c r="D21" s="492"/>
      <c r="E21" s="476"/>
      <c r="F21" s="476"/>
      <c r="G21" s="476"/>
      <c r="H21" s="232">
        <v>42967</v>
      </c>
      <c r="I21" s="75">
        <v>4305.25</v>
      </c>
      <c r="J21" s="21"/>
      <c r="K21" s="75"/>
    </row>
    <row r="22" spans="1:11" ht="12.75">
      <c r="A22" s="478"/>
      <c r="B22" s="476"/>
      <c r="C22" s="478"/>
      <c r="D22" s="492"/>
      <c r="E22" s="476"/>
      <c r="F22" s="476"/>
      <c r="G22" s="476"/>
      <c r="H22" s="232">
        <v>42998</v>
      </c>
      <c r="I22" s="75">
        <v>4305.25</v>
      </c>
      <c r="J22" s="21"/>
      <c r="K22" s="75"/>
    </row>
    <row r="23" spans="1:11" ht="12.75">
      <c r="A23" s="432"/>
      <c r="B23" s="448"/>
      <c r="C23" s="432"/>
      <c r="D23" s="453"/>
      <c r="E23" s="448"/>
      <c r="F23" s="448"/>
      <c r="G23" s="448"/>
      <c r="H23" s="232">
        <v>43028</v>
      </c>
      <c r="I23" s="75">
        <v>4305.25</v>
      </c>
      <c r="J23" s="21"/>
      <c r="K23" s="75"/>
    </row>
    <row r="24" spans="1:11" ht="12.75">
      <c r="A24" s="482">
        <v>29</v>
      </c>
      <c r="B24" s="482" t="s">
        <v>110</v>
      </c>
      <c r="C24" s="482">
        <v>2901502</v>
      </c>
      <c r="D24" s="485" t="s">
        <v>1041</v>
      </c>
      <c r="E24" s="473">
        <v>409</v>
      </c>
      <c r="F24" s="528">
        <v>3476.5</v>
      </c>
      <c r="G24" s="528">
        <v>10429.5</v>
      </c>
      <c r="H24" s="45">
        <v>42875</v>
      </c>
      <c r="I24" s="103">
        <v>1738.25</v>
      </c>
      <c r="J24" s="48"/>
      <c r="K24" s="49"/>
    </row>
    <row r="25" spans="1:11" ht="12.75">
      <c r="A25" s="483"/>
      <c r="B25" s="483"/>
      <c r="C25" s="483"/>
      <c r="D25" s="486"/>
      <c r="E25" s="474"/>
      <c r="F25" s="474"/>
      <c r="G25" s="474"/>
      <c r="H25" s="45">
        <v>42906</v>
      </c>
      <c r="I25" s="103">
        <v>1738.25</v>
      </c>
      <c r="J25" s="48"/>
      <c r="K25" s="49"/>
    </row>
    <row r="26" spans="1:11" ht="12.75">
      <c r="A26" s="483"/>
      <c r="B26" s="483"/>
      <c r="C26" s="483"/>
      <c r="D26" s="486"/>
      <c r="E26" s="474"/>
      <c r="F26" s="474"/>
      <c r="G26" s="474"/>
      <c r="H26" s="45">
        <v>42936</v>
      </c>
      <c r="I26" s="103">
        <v>1738.25</v>
      </c>
      <c r="J26" s="48"/>
      <c r="K26" s="49"/>
    </row>
    <row r="27" spans="1:11" ht="12.75">
      <c r="A27" s="483"/>
      <c r="B27" s="483"/>
      <c r="C27" s="483"/>
      <c r="D27" s="486"/>
      <c r="E27" s="474"/>
      <c r="F27" s="474"/>
      <c r="G27" s="474"/>
      <c r="H27" s="45">
        <v>42967</v>
      </c>
      <c r="I27" s="103">
        <v>1738.25</v>
      </c>
      <c r="J27" s="48"/>
      <c r="K27" s="49"/>
    </row>
    <row r="28" spans="1:11" ht="12.75">
      <c r="A28" s="483"/>
      <c r="B28" s="483"/>
      <c r="C28" s="483"/>
      <c r="D28" s="486"/>
      <c r="E28" s="474"/>
      <c r="F28" s="474"/>
      <c r="G28" s="474"/>
      <c r="H28" s="45">
        <v>42998</v>
      </c>
      <c r="I28" s="103">
        <v>1738.25</v>
      </c>
      <c r="J28" s="48"/>
      <c r="K28" s="49"/>
    </row>
    <row r="29" spans="1:11" ht="12.75">
      <c r="A29" s="484"/>
      <c r="B29" s="484"/>
      <c r="C29" s="484"/>
      <c r="D29" s="487"/>
      <c r="E29" s="475"/>
      <c r="F29" s="475"/>
      <c r="G29" s="475"/>
      <c r="H29" s="45">
        <v>43028</v>
      </c>
      <c r="I29" s="103">
        <v>1738.25</v>
      </c>
      <c r="J29" s="48"/>
      <c r="K29" s="49"/>
    </row>
    <row r="30" spans="1:11" ht="12.75">
      <c r="A30" s="477">
        <v>29</v>
      </c>
      <c r="B30" s="447" t="s">
        <v>110</v>
      </c>
      <c r="C30" s="477">
        <v>2901601</v>
      </c>
      <c r="D30" s="425" t="s">
        <v>1042</v>
      </c>
      <c r="E30" s="447">
        <v>437</v>
      </c>
      <c r="F30" s="529">
        <v>3714.5</v>
      </c>
      <c r="G30" s="529">
        <v>11143.5</v>
      </c>
      <c r="H30" s="232">
        <v>42875</v>
      </c>
      <c r="I30" s="75">
        <v>1857.25</v>
      </c>
      <c r="J30" s="21">
        <v>42877</v>
      </c>
      <c r="K30" s="30">
        <v>1857.25</v>
      </c>
    </row>
    <row r="31" spans="1:11" ht="12.75">
      <c r="A31" s="478"/>
      <c r="B31" s="476"/>
      <c r="C31" s="478"/>
      <c r="D31" s="492"/>
      <c r="E31" s="476"/>
      <c r="F31" s="476"/>
      <c r="G31" s="476"/>
      <c r="H31" s="232">
        <v>42906</v>
      </c>
      <c r="I31" s="75">
        <v>1857.25</v>
      </c>
      <c r="J31" s="23">
        <v>42927</v>
      </c>
      <c r="K31" s="231">
        <v>1857.25</v>
      </c>
    </row>
    <row r="32" spans="1:11" ht="12.75">
      <c r="A32" s="478"/>
      <c r="B32" s="476"/>
      <c r="C32" s="478"/>
      <c r="D32" s="492"/>
      <c r="E32" s="476"/>
      <c r="F32" s="476"/>
      <c r="G32" s="476"/>
      <c r="H32" s="232">
        <v>42936</v>
      </c>
      <c r="I32" s="75">
        <v>1857.25</v>
      </c>
      <c r="J32" s="23">
        <v>42927</v>
      </c>
      <c r="K32" s="231">
        <v>1857.25</v>
      </c>
    </row>
    <row r="33" spans="1:11" ht="12.75">
      <c r="A33" s="478"/>
      <c r="B33" s="476"/>
      <c r="C33" s="478"/>
      <c r="D33" s="492"/>
      <c r="E33" s="476"/>
      <c r="F33" s="476"/>
      <c r="G33" s="476"/>
      <c r="H33" s="232">
        <v>42967</v>
      </c>
      <c r="I33" s="75">
        <v>1857.25</v>
      </c>
      <c r="J33" s="23"/>
      <c r="K33" s="231"/>
    </row>
    <row r="34" spans="1:11" ht="12.75">
      <c r="A34" s="478"/>
      <c r="B34" s="476"/>
      <c r="C34" s="478"/>
      <c r="D34" s="492"/>
      <c r="E34" s="476"/>
      <c r="F34" s="476"/>
      <c r="G34" s="476"/>
      <c r="H34" s="232">
        <v>42998</v>
      </c>
      <c r="I34" s="75">
        <v>1857.25</v>
      </c>
      <c r="J34" s="23"/>
      <c r="K34" s="231"/>
    </row>
    <row r="35" spans="1:11" ht="12.75">
      <c r="A35" s="432"/>
      <c r="B35" s="448"/>
      <c r="C35" s="432"/>
      <c r="D35" s="453"/>
      <c r="E35" s="448"/>
      <c r="F35" s="448"/>
      <c r="G35" s="448"/>
      <c r="H35" s="232">
        <v>43028</v>
      </c>
      <c r="I35" s="75">
        <v>1857.25</v>
      </c>
      <c r="J35" s="23"/>
      <c r="K35" s="231"/>
    </row>
    <row r="36" spans="1:11" ht="12.75">
      <c r="A36" s="482">
        <v>29</v>
      </c>
      <c r="B36" s="482" t="s">
        <v>110</v>
      </c>
      <c r="C36" s="482">
        <v>2901700</v>
      </c>
      <c r="D36" s="485" t="s">
        <v>1043</v>
      </c>
      <c r="E36" s="473">
        <v>1180</v>
      </c>
      <c r="F36" s="528">
        <v>10030</v>
      </c>
      <c r="G36" s="528">
        <v>30090</v>
      </c>
      <c r="H36" s="45">
        <v>42875</v>
      </c>
      <c r="I36" s="103">
        <v>5015</v>
      </c>
      <c r="J36" s="46">
        <v>42877</v>
      </c>
      <c r="K36" s="47">
        <v>5015</v>
      </c>
    </row>
    <row r="37" spans="1:11" ht="12.75">
      <c r="A37" s="483"/>
      <c r="B37" s="483"/>
      <c r="C37" s="483"/>
      <c r="D37" s="486"/>
      <c r="E37" s="474"/>
      <c r="F37" s="474"/>
      <c r="G37" s="474"/>
      <c r="H37" s="45">
        <v>42906</v>
      </c>
      <c r="I37" s="103">
        <v>5015</v>
      </c>
      <c r="J37" s="46">
        <v>42906</v>
      </c>
      <c r="K37" s="47">
        <v>5015</v>
      </c>
    </row>
    <row r="38" spans="1:11" ht="12.75">
      <c r="A38" s="483"/>
      <c r="B38" s="483"/>
      <c r="C38" s="483"/>
      <c r="D38" s="486"/>
      <c r="E38" s="474"/>
      <c r="F38" s="474"/>
      <c r="G38" s="474"/>
      <c r="H38" s="45">
        <v>42936</v>
      </c>
      <c r="I38" s="103">
        <v>5015</v>
      </c>
      <c r="J38" s="46">
        <v>42936</v>
      </c>
      <c r="K38" s="47">
        <v>5015</v>
      </c>
    </row>
    <row r="39" spans="1:11" ht="12.75">
      <c r="A39" s="483"/>
      <c r="B39" s="483"/>
      <c r="C39" s="483"/>
      <c r="D39" s="486"/>
      <c r="E39" s="474"/>
      <c r="F39" s="474"/>
      <c r="G39" s="474"/>
      <c r="H39" s="45">
        <v>42967</v>
      </c>
      <c r="I39" s="103">
        <v>5015</v>
      </c>
      <c r="J39" s="46">
        <v>42968</v>
      </c>
      <c r="K39" s="103">
        <v>5015</v>
      </c>
    </row>
    <row r="40" spans="1:11" ht="12.75">
      <c r="A40" s="483"/>
      <c r="B40" s="483"/>
      <c r="C40" s="483"/>
      <c r="D40" s="486"/>
      <c r="E40" s="474"/>
      <c r="F40" s="474"/>
      <c r="G40" s="474"/>
      <c r="H40" s="45">
        <v>42998</v>
      </c>
      <c r="I40" s="103">
        <v>5015</v>
      </c>
      <c r="J40" s="46"/>
      <c r="K40" s="47"/>
    </row>
    <row r="41" spans="1:11" ht="12.75">
      <c r="A41" s="484"/>
      <c r="B41" s="483"/>
      <c r="C41" s="483"/>
      <c r="D41" s="486"/>
      <c r="E41" s="474"/>
      <c r="F41" s="474"/>
      <c r="G41" s="474"/>
      <c r="H41" s="45">
        <v>43028</v>
      </c>
      <c r="I41" s="103">
        <v>5015</v>
      </c>
      <c r="J41" s="46"/>
      <c r="K41" s="47"/>
    </row>
    <row r="42" spans="1:11" ht="12.75">
      <c r="A42" s="477">
        <v>29</v>
      </c>
      <c r="B42" s="477" t="s">
        <v>110</v>
      </c>
      <c r="C42" s="477">
        <v>2902104</v>
      </c>
      <c r="D42" s="425" t="s">
        <v>1044</v>
      </c>
      <c r="E42" s="447">
        <v>3040</v>
      </c>
      <c r="F42" s="529">
        <v>25840</v>
      </c>
      <c r="G42" s="529">
        <v>77520</v>
      </c>
      <c r="H42" s="232">
        <v>42875</v>
      </c>
      <c r="I42" s="75">
        <v>12920</v>
      </c>
      <c r="J42" s="23">
        <v>42928</v>
      </c>
      <c r="K42" s="231">
        <v>12920</v>
      </c>
    </row>
    <row r="43" spans="1:11" ht="12.75">
      <c r="A43" s="478"/>
      <c r="B43" s="478"/>
      <c r="C43" s="478"/>
      <c r="D43" s="492"/>
      <c r="E43" s="476"/>
      <c r="F43" s="476"/>
      <c r="G43" s="476"/>
      <c r="H43" s="232">
        <v>42906</v>
      </c>
      <c r="I43" s="75">
        <v>12920</v>
      </c>
      <c r="J43" s="23">
        <v>42906</v>
      </c>
      <c r="K43" s="231">
        <v>12920</v>
      </c>
    </row>
    <row r="44" spans="1:11" ht="12.75">
      <c r="A44" s="478"/>
      <c r="B44" s="478"/>
      <c r="C44" s="478"/>
      <c r="D44" s="492"/>
      <c r="E44" s="476"/>
      <c r="F44" s="476"/>
      <c r="G44" s="476"/>
      <c r="H44" s="232">
        <v>42936</v>
      </c>
      <c r="I44" s="75">
        <v>12920</v>
      </c>
      <c r="J44" s="23">
        <v>42936</v>
      </c>
      <c r="K44" s="231">
        <v>12920</v>
      </c>
    </row>
    <row r="45" spans="1:11" ht="12.75">
      <c r="A45" s="478"/>
      <c r="B45" s="478"/>
      <c r="C45" s="478"/>
      <c r="D45" s="492"/>
      <c r="E45" s="476"/>
      <c r="F45" s="476"/>
      <c r="G45" s="476"/>
      <c r="H45" s="232">
        <v>42967</v>
      </c>
      <c r="I45" s="75">
        <v>12920</v>
      </c>
      <c r="J45" s="23">
        <v>42968</v>
      </c>
      <c r="K45" s="24">
        <v>12920</v>
      </c>
    </row>
    <row r="46" spans="1:11" ht="12.75">
      <c r="A46" s="478"/>
      <c r="B46" s="478"/>
      <c r="C46" s="478"/>
      <c r="D46" s="492"/>
      <c r="E46" s="476"/>
      <c r="F46" s="476"/>
      <c r="G46" s="476"/>
      <c r="H46" s="232">
        <v>42998</v>
      </c>
      <c r="I46" s="75">
        <v>12920</v>
      </c>
      <c r="J46" s="23"/>
      <c r="K46" s="231"/>
    </row>
    <row r="47" spans="1:11" ht="12.75">
      <c r="A47" s="432"/>
      <c r="B47" s="432"/>
      <c r="C47" s="432"/>
      <c r="D47" s="453"/>
      <c r="E47" s="448"/>
      <c r="F47" s="448"/>
      <c r="G47" s="448"/>
      <c r="H47" s="232">
        <v>43028</v>
      </c>
      <c r="I47" s="75">
        <v>12920</v>
      </c>
      <c r="J47" s="23"/>
      <c r="K47" s="231"/>
    </row>
    <row r="48" spans="1:11" ht="12.75">
      <c r="A48" s="482">
        <v>29</v>
      </c>
      <c r="B48" s="473" t="s">
        <v>110</v>
      </c>
      <c r="C48" s="679">
        <v>2902609</v>
      </c>
      <c r="D48" s="679" t="s">
        <v>1045</v>
      </c>
      <c r="E48" s="473">
        <v>988</v>
      </c>
      <c r="F48" s="528">
        <v>8398</v>
      </c>
      <c r="G48" s="528">
        <v>25194</v>
      </c>
      <c r="H48" s="45">
        <v>42875</v>
      </c>
      <c r="I48" s="103">
        <v>4199</v>
      </c>
      <c r="J48" s="46">
        <v>42877</v>
      </c>
      <c r="K48" s="47">
        <v>4199</v>
      </c>
    </row>
    <row r="49" spans="1:11" ht="12.75">
      <c r="A49" s="483"/>
      <c r="B49" s="474"/>
      <c r="C49" s="680"/>
      <c r="D49" s="680"/>
      <c r="E49" s="474"/>
      <c r="F49" s="474"/>
      <c r="G49" s="474"/>
      <c r="H49" s="45">
        <v>42906</v>
      </c>
      <c r="I49" s="103">
        <v>4199</v>
      </c>
      <c r="J49" s="46">
        <v>42906</v>
      </c>
      <c r="K49" s="47">
        <v>4199</v>
      </c>
    </row>
    <row r="50" spans="1:11" ht="12.75">
      <c r="A50" s="483"/>
      <c r="B50" s="474"/>
      <c r="C50" s="680"/>
      <c r="D50" s="680"/>
      <c r="E50" s="474"/>
      <c r="F50" s="474"/>
      <c r="G50" s="474"/>
      <c r="H50" s="45">
        <v>42936</v>
      </c>
      <c r="I50" s="103">
        <v>4199</v>
      </c>
      <c r="J50" s="46">
        <v>42937</v>
      </c>
      <c r="K50" s="47">
        <v>4199</v>
      </c>
    </row>
    <row r="51" spans="1:11" ht="12.75">
      <c r="A51" s="483"/>
      <c r="B51" s="474"/>
      <c r="C51" s="680"/>
      <c r="D51" s="680"/>
      <c r="E51" s="474"/>
      <c r="F51" s="474"/>
      <c r="G51" s="474"/>
      <c r="H51" s="45">
        <v>42967</v>
      </c>
      <c r="I51" s="103">
        <v>4199</v>
      </c>
      <c r="J51" s="46">
        <v>42970</v>
      </c>
      <c r="K51" s="103">
        <v>4199</v>
      </c>
    </row>
    <row r="52" spans="1:11" ht="12.75">
      <c r="A52" s="483"/>
      <c r="B52" s="474"/>
      <c r="C52" s="680"/>
      <c r="D52" s="680"/>
      <c r="E52" s="474"/>
      <c r="F52" s="474"/>
      <c r="G52" s="474"/>
      <c r="H52" s="45">
        <v>42998</v>
      </c>
      <c r="I52" s="103">
        <v>4199</v>
      </c>
      <c r="J52" s="46"/>
      <c r="K52" s="47"/>
    </row>
    <row r="53" spans="1:11" ht="12.75">
      <c r="A53" s="484"/>
      <c r="B53" s="475"/>
      <c r="C53" s="684"/>
      <c r="D53" s="684"/>
      <c r="E53" s="475"/>
      <c r="F53" s="475"/>
      <c r="G53" s="475"/>
      <c r="H53" s="45">
        <v>43028</v>
      </c>
      <c r="I53" s="103">
        <v>4199</v>
      </c>
      <c r="J53" s="46"/>
      <c r="K53" s="47"/>
    </row>
    <row r="54" spans="1:11" ht="12.75">
      <c r="A54" s="477">
        <v>29</v>
      </c>
      <c r="B54" s="477" t="s">
        <v>110</v>
      </c>
      <c r="C54" s="681">
        <v>2902658</v>
      </c>
      <c r="D54" s="681" t="s">
        <v>1046</v>
      </c>
      <c r="E54" s="447">
        <v>1044</v>
      </c>
      <c r="F54" s="529">
        <v>8874</v>
      </c>
      <c r="G54" s="529">
        <v>26622</v>
      </c>
      <c r="H54" s="232">
        <v>42875</v>
      </c>
      <c r="I54" s="75">
        <v>4437</v>
      </c>
      <c r="J54" s="23">
        <v>42877</v>
      </c>
      <c r="K54" s="24">
        <v>4437</v>
      </c>
    </row>
    <row r="55" spans="1:11" ht="12.75">
      <c r="A55" s="478"/>
      <c r="B55" s="478"/>
      <c r="C55" s="682"/>
      <c r="D55" s="682"/>
      <c r="E55" s="476"/>
      <c r="F55" s="476"/>
      <c r="G55" s="476"/>
      <c r="H55" s="232">
        <v>42906</v>
      </c>
      <c r="I55" s="75">
        <v>4437</v>
      </c>
      <c r="J55" s="23">
        <v>42958</v>
      </c>
      <c r="K55" s="24">
        <v>4437</v>
      </c>
    </row>
    <row r="56" spans="1:11" ht="12.75">
      <c r="A56" s="478"/>
      <c r="B56" s="478"/>
      <c r="C56" s="682"/>
      <c r="D56" s="682"/>
      <c r="E56" s="476"/>
      <c r="F56" s="476"/>
      <c r="G56" s="476"/>
      <c r="H56" s="232">
        <v>42936</v>
      </c>
      <c r="I56" s="75">
        <v>4437</v>
      </c>
      <c r="J56" s="23">
        <v>42958</v>
      </c>
      <c r="K56" s="24">
        <v>4437</v>
      </c>
    </row>
    <row r="57" spans="1:11" ht="12.75">
      <c r="A57" s="478"/>
      <c r="B57" s="478"/>
      <c r="C57" s="682"/>
      <c r="D57" s="682"/>
      <c r="E57" s="476"/>
      <c r="F57" s="476"/>
      <c r="G57" s="476"/>
      <c r="H57" s="232">
        <v>42967</v>
      </c>
      <c r="I57" s="75">
        <v>4437</v>
      </c>
      <c r="J57" s="23"/>
      <c r="K57" s="24"/>
    </row>
    <row r="58" spans="1:11" ht="12.75">
      <c r="A58" s="478"/>
      <c r="B58" s="478"/>
      <c r="C58" s="682"/>
      <c r="D58" s="682"/>
      <c r="E58" s="476"/>
      <c r="F58" s="476"/>
      <c r="G58" s="476"/>
      <c r="H58" s="232">
        <v>42998</v>
      </c>
      <c r="I58" s="75">
        <v>4437</v>
      </c>
      <c r="J58" s="23"/>
      <c r="K58" s="24"/>
    </row>
    <row r="59" spans="1:11" ht="12.75">
      <c r="A59" s="432"/>
      <c r="B59" s="432"/>
      <c r="C59" s="683"/>
      <c r="D59" s="683"/>
      <c r="E59" s="448"/>
      <c r="F59" s="448"/>
      <c r="G59" s="448"/>
      <c r="H59" s="232">
        <v>43028</v>
      </c>
      <c r="I59" s="75">
        <v>4437</v>
      </c>
      <c r="J59" s="23"/>
      <c r="K59" s="24"/>
    </row>
    <row r="60" spans="1:11" ht="12.75">
      <c r="A60" s="482">
        <v>29</v>
      </c>
      <c r="B60" s="473" t="s">
        <v>110</v>
      </c>
      <c r="C60" s="679">
        <v>2903276</v>
      </c>
      <c r="D60" s="679" t="s">
        <v>1047</v>
      </c>
      <c r="E60" s="473">
        <v>963</v>
      </c>
      <c r="F60" s="528">
        <v>8185.5</v>
      </c>
      <c r="G60" s="528">
        <v>24556.5</v>
      </c>
      <c r="H60" s="45">
        <v>42875</v>
      </c>
      <c r="I60" s="103">
        <v>4092.75</v>
      </c>
      <c r="J60" s="46">
        <v>42879</v>
      </c>
      <c r="K60" s="103">
        <v>4092.75</v>
      </c>
    </row>
    <row r="61" spans="1:11" ht="12.75">
      <c r="A61" s="483"/>
      <c r="B61" s="474"/>
      <c r="C61" s="680"/>
      <c r="D61" s="680"/>
      <c r="E61" s="474"/>
      <c r="F61" s="474"/>
      <c r="G61" s="474"/>
      <c r="H61" s="45">
        <v>42906</v>
      </c>
      <c r="I61" s="103">
        <v>4092.75</v>
      </c>
      <c r="J61" s="46">
        <v>42906</v>
      </c>
      <c r="K61" s="103">
        <v>4092.75</v>
      </c>
    </row>
    <row r="62" spans="1:11" ht="12.75">
      <c r="A62" s="483"/>
      <c r="B62" s="474"/>
      <c r="C62" s="680"/>
      <c r="D62" s="680"/>
      <c r="E62" s="474"/>
      <c r="F62" s="474"/>
      <c r="G62" s="474"/>
      <c r="H62" s="45">
        <v>42936</v>
      </c>
      <c r="I62" s="103">
        <v>4092.75</v>
      </c>
      <c r="J62" s="46">
        <v>42936</v>
      </c>
      <c r="K62" s="103">
        <v>4092.75</v>
      </c>
    </row>
    <row r="63" spans="1:11" ht="12.75">
      <c r="A63" s="483"/>
      <c r="B63" s="474"/>
      <c r="C63" s="680"/>
      <c r="D63" s="680"/>
      <c r="E63" s="474"/>
      <c r="F63" s="474"/>
      <c r="G63" s="474"/>
      <c r="H63" s="45">
        <v>42967</v>
      </c>
      <c r="I63" s="103">
        <v>4092.75</v>
      </c>
      <c r="J63" s="46">
        <v>42965</v>
      </c>
      <c r="K63" s="103">
        <v>4092.75</v>
      </c>
    </row>
    <row r="64" spans="1:11" ht="12.75">
      <c r="A64" s="483"/>
      <c r="B64" s="474"/>
      <c r="C64" s="680"/>
      <c r="D64" s="680"/>
      <c r="E64" s="474"/>
      <c r="F64" s="474"/>
      <c r="G64" s="474"/>
      <c r="H64" s="45">
        <v>42998</v>
      </c>
      <c r="I64" s="103">
        <v>4092.75</v>
      </c>
      <c r="J64" s="46"/>
      <c r="K64" s="103"/>
    </row>
    <row r="65" spans="1:11" ht="12.75">
      <c r="A65" s="484"/>
      <c r="B65" s="474"/>
      <c r="C65" s="680"/>
      <c r="D65" s="680"/>
      <c r="E65" s="474"/>
      <c r="F65" s="475"/>
      <c r="G65" s="475"/>
      <c r="H65" s="45">
        <v>43028</v>
      </c>
      <c r="I65" s="103">
        <v>4092.75</v>
      </c>
      <c r="J65" s="46"/>
      <c r="K65" s="103"/>
    </row>
    <row r="66" spans="1:11" ht="12.75">
      <c r="A66" s="477">
        <v>29</v>
      </c>
      <c r="B66" s="447" t="s">
        <v>110</v>
      </c>
      <c r="C66" s="681">
        <v>2903607</v>
      </c>
      <c r="D66" s="681" t="s">
        <v>1048</v>
      </c>
      <c r="E66" s="447">
        <v>641</v>
      </c>
      <c r="F66" s="529">
        <v>5448.5</v>
      </c>
      <c r="G66" s="529">
        <v>16345.5</v>
      </c>
      <c r="H66" s="232">
        <v>42875</v>
      </c>
      <c r="I66" s="75">
        <v>2724.25</v>
      </c>
      <c r="J66" s="21">
        <v>42905</v>
      </c>
      <c r="K66" s="75">
        <v>2724.25</v>
      </c>
    </row>
    <row r="67" spans="1:11" ht="12.75">
      <c r="A67" s="478"/>
      <c r="B67" s="476"/>
      <c r="C67" s="682"/>
      <c r="D67" s="682"/>
      <c r="E67" s="476"/>
      <c r="F67" s="476"/>
      <c r="G67" s="476"/>
      <c r="H67" s="232">
        <v>42906</v>
      </c>
      <c r="I67" s="75">
        <v>2724.25</v>
      </c>
      <c r="J67" s="21">
        <v>42965</v>
      </c>
      <c r="K67" s="75">
        <v>2724.25</v>
      </c>
    </row>
    <row r="68" spans="1:11" ht="12.75">
      <c r="A68" s="478"/>
      <c r="B68" s="476"/>
      <c r="C68" s="682"/>
      <c r="D68" s="682"/>
      <c r="E68" s="476"/>
      <c r="F68" s="476"/>
      <c r="G68" s="476"/>
      <c r="H68" s="232">
        <v>42936</v>
      </c>
      <c r="I68" s="75">
        <v>2724.25</v>
      </c>
      <c r="J68" s="21">
        <v>42976</v>
      </c>
      <c r="K68" s="75">
        <v>2724.25</v>
      </c>
    </row>
    <row r="69" spans="1:11" ht="12.75">
      <c r="A69" s="478"/>
      <c r="B69" s="476"/>
      <c r="C69" s="682"/>
      <c r="D69" s="682"/>
      <c r="E69" s="476"/>
      <c r="F69" s="476"/>
      <c r="G69" s="476"/>
      <c r="H69" s="232">
        <v>42967</v>
      </c>
      <c r="I69" s="75">
        <v>2724.25</v>
      </c>
      <c r="J69" s="21"/>
      <c r="K69" s="30"/>
    </row>
    <row r="70" spans="1:11" ht="12.75">
      <c r="A70" s="478"/>
      <c r="B70" s="476"/>
      <c r="C70" s="682"/>
      <c r="D70" s="682"/>
      <c r="E70" s="476"/>
      <c r="F70" s="476"/>
      <c r="G70" s="476"/>
      <c r="H70" s="232">
        <v>42998</v>
      </c>
      <c r="I70" s="75">
        <v>2724.25</v>
      </c>
      <c r="J70" s="21"/>
      <c r="K70" s="30"/>
    </row>
    <row r="71" spans="1:11" ht="12.75">
      <c r="A71" s="432"/>
      <c r="B71" s="448"/>
      <c r="C71" s="683"/>
      <c r="D71" s="683"/>
      <c r="E71" s="448"/>
      <c r="F71" s="448"/>
      <c r="G71" s="448"/>
      <c r="H71" s="232">
        <v>43028</v>
      </c>
      <c r="I71" s="75">
        <v>2724.25</v>
      </c>
      <c r="J71" s="21"/>
      <c r="K71" s="30"/>
    </row>
    <row r="72" spans="1:11" ht="12.75">
      <c r="A72" s="482">
        <v>29</v>
      </c>
      <c r="B72" s="482" t="s">
        <v>110</v>
      </c>
      <c r="C72" s="679">
        <v>2904308</v>
      </c>
      <c r="D72" s="679" t="s">
        <v>1049</v>
      </c>
      <c r="E72" s="473">
        <v>693</v>
      </c>
      <c r="F72" s="528">
        <v>5890.5</v>
      </c>
      <c r="G72" s="528">
        <v>17671.5</v>
      </c>
      <c r="H72" s="45">
        <v>42875</v>
      </c>
      <c r="I72" s="103">
        <v>2945.25</v>
      </c>
      <c r="J72" s="46"/>
      <c r="K72" s="103"/>
    </row>
    <row r="73" spans="1:11" ht="12.75">
      <c r="A73" s="483"/>
      <c r="B73" s="483"/>
      <c r="C73" s="680"/>
      <c r="D73" s="680"/>
      <c r="E73" s="474"/>
      <c r="F73" s="474"/>
      <c r="G73" s="474"/>
      <c r="H73" s="45">
        <v>42906</v>
      </c>
      <c r="I73" s="103">
        <v>2945.25</v>
      </c>
      <c r="J73" s="46"/>
      <c r="K73" s="47"/>
    </row>
    <row r="74" spans="1:11" ht="12.75">
      <c r="A74" s="483"/>
      <c r="B74" s="483"/>
      <c r="C74" s="680"/>
      <c r="D74" s="680"/>
      <c r="E74" s="474"/>
      <c r="F74" s="474"/>
      <c r="G74" s="474"/>
      <c r="H74" s="45">
        <v>42936</v>
      </c>
      <c r="I74" s="103">
        <v>2945.25</v>
      </c>
      <c r="J74" s="46"/>
      <c r="K74" s="47"/>
    </row>
    <row r="75" spans="1:11" ht="12.75">
      <c r="A75" s="483"/>
      <c r="B75" s="483"/>
      <c r="C75" s="680"/>
      <c r="D75" s="680"/>
      <c r="E75" s="474"/>
      <c r="F75" s="474"/>
      <c r="G75" s="474"/>
      <c r="H75" s="45">
        <v>42967</v>
      </c>
      <c r="I75" s="103">
        <v>2945.25</v>
      </c>
      <c r="J75" s="46"/>
      <c r="K75" s="47"/>
    </row>
    <row r="76" spans="1:11" ht="12.75">
      <c r="A76" s="483"/>
      <c r="B76" s="483"/>
      <c r="C76" s="680"/>
      <c r="D76" s="680"/>
      <c r="E76" s="474"/>
      <c r="F76" s="474"/>
      <c r="G76" s="474"/>
      <c r="H76" s="45">
        <v>42998</v>
      </c>
      <c r="I76" s="103">
        <v>2945.25</v>
      </c>
      <c r="J76" s="46"/>
      <c r="K76" s="103"/>
    </row>
    <row r="77" spans="1:11" ht="12.75">
      <c r="A77" s="484"/>
      <c r="B77" s="484"/>
      <c r="C77" s="684"/>
      <c r="D77" s="684"/>
      <c r="E77" s="475"/>
      <c r="F77" s="475"/>
      <c r="G77" s="475"/>
      <c r="H77" s="45">
        <v>43028</v>
      </c>
      <c r="I77" s="103">
        <v>2945.25</v>
      </c>
      <c r="J77" s="46"/>
      <c r="K77" s="47"/>
    </row>
    <row r="78" spans="1:11" ht="12.75">
      <c r="A78" s="477">
        <v>29</v>
      </c>
      <c r="B78" s="447" t="s">
        <v>110</v>
      </c>
      <c r="C78" s="681">
        <v>2904852</v>
      </c>
      <c r="D78" s="681" t="s">
        <v>1050</v>
      </c>
      <c r="E78" s="447">
        <v>1386</v>
      </c>
      <c r="F78" s="529">
        <v>11781</v>
      </c>
      <c r="G78" s="529">
        <v>35343</v>
      </c>
      <c r="H78" s="232">
        <v>42875</v>
      </c>
      <c r="I78" s="75">
        <v>5890.5</v>
      </c>
      <c r="J78" s="23">
        <v>42874</v>
      </c>
      <c r="K78" s="24">
        <v>5890.5</v>
      </c>
    </row>
    <row r="79" spans="1:11" ht="12.75">
      <c r="A79" s="478"/>
      <c r="B79" s="476"/>
      <c r="C79" s="682"/>
      <c r="D79" s="682"/>
      <c r="E79" s="476"/>
      <c r="F79" s="476"/>
      <c r="G79" s="476"/>
      <c r="H79" s="232">
        <v>42906</v>
      </c>
      <c r="I79" s="75">
        <v>5890.5</v>
      </c>
      <c r="J79" s="23">
        <v>42936</v>
      </c>
      <c r="K79" s="24">
        <v>5890.5</v>
      </c>
    </row>
    <row r="80" spans="1:11" ht="12.75">
      <c r="A80" s="478"/>
      <c r="B80" s="476"/>
      <c r="C80" s="682"/>
      <c r="D80" s="682"/>
      <c r="E80" s="476"/>
      <c r="F80" s="476"/>
      <c r="G80" s="476"/>
      <c r="H80" s="232">
        <v>42936</v>
      </c>
      <c r="I80" s="75">
        <v>5890.5</v>
      </c>
      <c r="J80" s="23">
        <v>42936</v>
      </c>
      <c r="K80" s="24">
        <v>5890.5</v>
      </c>
    </row>
    <row r="81" spans="1:11" ht="12.75">
      <c r="A81" s="478"/>
      <c r="B81" s="476"/>
      <c r="C81" s="682"/>
      <c r="D81" s="682"/>
      <c r="E81" s="476"/>
      <c r="F81" s="476"/>
      <c r="G81" s="476"/>
      <c r="H81" s="232">
        <v>42967</v>
      </c>
      <c r="I81" s="75">
        <v>5890.5</v>
      </c>
      <c r="J81" s="21"/>
      <c r="K81" s="75"/>
    </row>
    <row r="82" spans="1:11" ht="12.75">
      <c r="A82" s="478"/>
      <c r="B82" s="476"/>
      <c r="C82" s="682"/>
      <c r="D82" s="682"/>
      <c r="E82" s="476"/>
      <c r="F82" s="476"/>
      <c r="G82" s="476"/>
      <c r="H82" s="232">
        <v>42998</v>
      </c>
      <c r="I82" s="75">
        <v>5890.5</v>
      </c>
      <c r="J82" s="21"/>
      <c r="K82" s="75"/>
    </row>
    <row r="83" spans="1:11" ht="12.75">
      <c r="A83" s="432"/>
      <c r="B83" s="448"/>
      <c r="C83" s="683"/>
      <c r="D83" s="683"/>
      <c r="E83" s="448"/>
      <c r="F83" s="448"/>
      <c r="G83" s="448"/>
      <c r="H83" s="232">
        <v>43028</v>
      </c>
      <c r="I83" s="75">
        <v>5890.5</v>
      </c>
      <c r="J83" s="21"/>
      <c r="K83" s="75"/>
    </row>
    <row r="84" spans="1:11" ht="12.75">
      <c r="A84" s="482">
        <v>29</v>
      </c>
      <c r="B84" s="482" t="s">
        <v>110</v>
      </c>
      <c r="C84" s="679">
        <v>2905107</v>
      </c>
      <c r="D84" s="679" t="s">
        <v>1051</v>
      </c>
      <c r="E84" s="473">
        <v>253</v>
      </c>
      <c r="F84" s="528">
        <v>2150.5</v>
      </c>
      <c r="G84" s="528">
        <v>6451.5</v>
      </c>
      <c r="H84" s="45">
        <v>42875</v>
      </c>
      <c r="I84" s="103">
        <v>1290.3</v>
      </c>
      <c r="J84" s="46">
        <v>42880</v>
      </c>
      <c r="K84" s="103">
        <v>1290.3</v>
      </c>
    </row>
    <row r="85" spans="1:11" ht="12.75">
      <c r="A85" s="483"/>
      <c r="B85" s="483"/>
      <c r="C85" s="680"/>
      <c r="D85" s="680"/>
      <c r="E85" s="474"/>
      <c r="F85" s="474"/>
      <c r="G85" s="474"/>
      <c r="H85" s="45">
        <v>42906</v>
      </c>
      <c r="I85" s="103">
        <v>1290.3</v>
      </c>
      <c r="J85" s="46">
        <v>42905</v>
      </c>
      <c r="K85" s="103">
        <v>1290.3</v>
      </c>
    </row>
    <row r="86" spans="1:11" ht="12.75">
      <c r="A86" s="483"/>
      <c r="B86" s="483"/>
      <c r="C86" s="680"/>
      <c r="D86" s="680"/>
      <c r="E86" s="474"/>
      <c r="F86" s="474"/>
      <c r="G86" s="474"/>
      <c r="H86" s="45">
        <v>42936</v>
      </c>
      <c r="I86" s="103">
        <v>1290.3</v>
      </c>
      <c r="J86" s="46">
        <v>42936</v>
      </c>
      <c r="K86" s="103">
        <v>1290.3</v>
      </c>
    </row>
    <row r="87" spans="1:11" ht="12.75">
      <c r="A87" s="483"/>
      <c r="B87" s="483"/>
      <c r="C87" s="680"/>
      <c r="D87" s="680"/>
      <c r="E87" s="474"/>
      <c r="F87" s="474"/>
      <c r="G87" s="474"/>
      <c r="H87" s="45">
        <v>42967</v>
      </c>
      <c r="I87" s="103">
        <v>1290.3</v>
      </c>
      <c r="J87" s="46">
        <v>42964</v>
      </c>
      <c r="K87" s="103">
        <v>1290.3</v>
      </c>
    </row>
    <row r="88" spans="1:11" ht="12.75">
      <c r="A88" s="483"/>
      <c r="B88" s="483"/>
      <c r="C88" s="680"/>
      <c r="D88" s="680"/>
      <c r="E88" s="474"/>
      <c r="F88" s="474"/>
      <c r="G88" s="474"/>
      <c r="H88" s="45">
        <v>42998</v>
      </c>
      <c r="I88" s="103">
        <v>1290.3</v>
      </c>
      <c r="J88" s="46"/>
      <c r="K88" s="103"/>
    </row>
    <row r="89" spans="1:11" ht="12.75">
      <c r="A89" s="477">
        <v>29</v>
      </c>
      <c r="B89" s="447" t="s">
        <v>110</v>
      </c>
      <c r="C89" s="681">
        <v>2905503</v>
      </c>
      <c r="D89" s="681" t="s">
        <v>1052</v>
      </c>
      <c r="E89" s="447">
        <v>1325</v>
      </c>
      <c r="F89" s="529">
        <v>11262.5</v>
      </c>
      <c r="G89" s="529">
        <v>33787.5</v>
      </c>
      <c r="H89" s="232">
        <v>42875</v>
      </c>
      <c r="I89" s="75">
        <v>5631.25</v>
      </c>
      <c r="J89" s="21">
        <v>42881</v>
      </c>
      <c r="K89" s="75">
        <v>5631.25</v>
      </c>
    </row>
    <row r="90" spans="1:11" ht="12.75">
      <c r="A90" s="478"/>
      <c r="B90" s="476"/>
      <c r="C90" s="682"/>
      <c r="D90" s="682"/>
      <c r="E90" s="476"/>
      <c r="F90" s="476"/>
      <c r="G90" s="476"/>
      <c r="H90" s="232">
        <v>42906</v>
      </c>
      <c r="I90" s="75">
        <v>5631.25</v>
      </c>
      <c r="J90" s="21">
        <v>42906</v>
      </c>
      <c r="K90" s="75">
        <v>5631.25</v>
      </c>
    </row>
    <row r="91" spans="1:11" ht="12.75">
      <c r="A91" s="478"/>
      <c r="B91" s="476"/>
      <c r="C91" s="682"/>
      <c r="D91" s="682"/>
      <c r="E91" s="476"/>
      <c r="F91" s="476"/>
      <c r="G91" s="476"/>
      <c r="H91" s="232">
        <v>42936</v>
      </c>
      <c r="I91" s="75">
        <v>5631.25</v>
      </c>
      <c r="J91" s="21">
        <v>42936</v>
      </c>
      <c r="K91" s="75">
        <v>5631.25</v>
      </c>
    </row>
    <row r="92" spans="1:11" ht="12.75">
      <c r="A92" s="478"/>
      <c r="B92" s="476"/>
      <c r="C92" s="682"/>
      <c r="D92" s="682"/>
      <c r="E92" s="476"/>
      <c r="F92" s="476"/>
      <c r="G92" s="476"/>
      <c r="H92" s="232">
        <v>42967</v>
      </c>
      <c r="I92" s="75">
        <v>5631.25</v>
      </c>
      <c r="J92" s="23">
        <v>42965</v>
      </c>
      <c r="K92" s="24">
        <v>5631.25</v>
      </c>
    </row>
    <row r="93" spans="1:11" ht="12.75">
      <c r="A93" s="478"/>
      <c r="B93" s="476"/>
      <c r="C93" s="682"/>
      <c r="D93" s="682"/>
      <c r="E93" s="476"/>
      <c r="F93" s="476"/>
      <c r="G93" s="476"/>
      <c r="H93" s="232">
        <v>42998</v>
      </c>
      <c r="I93" s="75">
        <v>5631.25</v>
      </c>
      <c r="J93" s="23"/>
      <c r="K93" s="231"/>
    </row>
    <row r="94" spans="1:11" ht="12.75">
      <c r="A94" s="432"/>
      <c r="B94" s="448"/>
      <c r="C94" s="683"/>
      <c r="D94" s="683"/>
      <c r="E94" s="448"/>
      <c r="F94" s="448"/>
      <c r="G94" s="448"/>
      <c r="H94" s="232">
        <v>43028</v>
      </c>
      <c r="I94" s="75">
        <v>5631.25</v>
      </c>
      <c r="J94" s="21"/>
      <c r="K94" s="231"/>
    </row>
    <row r="95" spans="1:11" ht="12.75">
      <c r="A95" s="482">
        <v>29</v>
      </c>
      <c r="B95" s="482" t="s">
        <v>110</v>
      </c>
      <c r="C95" s="679">
        <v>2906402</v>
      </c>
      <c r="D95" s="679" t="s">
        <v>1053</v>
      </c>
      <c r="E95" s="473">
        <v>524</v>
      </c>
      <c r="F95" s="528">
        <v>4454</v>
      </c>
      <c r="G95" s="528">
        <v>13362</v>
      </c>
      <c r="H95" s="45">
        <v>42875</v>
      </c>
      <c r="I95" s="103">
        <v>2227</v>
      </c>
      <c r="J95" s="46"/>
      <c r="K95" s="103"/>
    </row>
    <row r="96" spans="1:11" ht="12.75">
      <c r="A96" s="483"/>
      <c r="B96" s="483"/>
      <c r="C96" s="680"/>
      <c r="D96" s="680"/>
      <c r="E96" s="474"/>
      <c r="F96" s="474"/>
      <c r="G96" s="474"/>
      <c r="H96" s="45">
        <v>42906</v>
      </c>
      <c r="I96" s="103">
        <v>2227</v>
      </c>
      <c r="J96" s="46"/>
      <c r="K96" s="103"/>
    </row>
    <row r="97" spans="1:11" ht="12.75">
      <c r="A97" s="483"/>
      <c r="B97" s="483"/>
      <c r="C97" s="680"/>
      <c r="D97" s="680"/>
      <c r="E97" s="474"/>
      <c r="F97" s="474"/>
      <c r="G97" s="474"/>
      <c r="H97" s="45">
        <v>42936</v>
      </c>
      <c r="I97" s="103">
        <v>2227</v>
      </c>
      <c r="J97" s="46"/>
      <c r="K97" s="103"/>
    </row>
    <row r="98" spans="1:11" ht="12.75">
      <c r="A98" s="483"/>
      <c r="B98" s="483"/>
      <c r="C98" s="680"/>
      <c r="D98" s="680"/>
      <c r="E98" s="474"/>
      <c r="F98" s="474"/>
      <c r="G98" s="474"/>
      <c r="H98" s="45">
        <v>42967</v>
      </c>
      <c r="I98" s="103">
        <v>2227</v>
      </c>
      <c r="J98" s="46"/>
      <c r="K98" s="103"/>
    </row>
    <row r="99" spans="1:11" ht="12.75">
      <c r="A99" s="483"/>
      <c r="B99" s="483"/>
      <c r="C99" s="680"/>
      <c r="D99" s="680"/>
      <c r="E99" s="474"/>
      <c r="F99" s="474"/>
      <c r="G99" s="474"/>
      <c r="H99" s="45">
        <v>42998</v>
      </c>
      <c r="I99" s="103">
        <v>2227</v>
      </c>
      <c r="J99" s="46"/>
      <c r="K99" s="103"/>
    </row>
    <row r="100" spans="1:11" ht="12.75">
      <c r="A100" s="484"/>
      <c r="B100" s="484"/>
      <c r="C100" s="684"/>
      <c r="D100" s="684"/>
      <c r="E100" s="475"/>
      <c r="F100" s="475"/>
      <c r="G100" s="475"/>
      <c r="H100" s="45">
        <v>43028</v>
      </c>
      <c r="I100" s="103">
        <v>2227</v>
      </c>
      <c r="J100" s="46"/>
      <c r="K100" s="103"/>
    </row>
    <row r="101" spans="1:11" ht="12.75">
      <c r="A101" s="477">
        <v>29</v>
      </c>
      <c r="B101" s="447" t="s">
        <v>110</v>
      </c>
      <c r="C101" s="681">
        <v>2906808</v>
      </c>
      <c r="D101" s="681" t="s">
        <v>1054</v>
      </c>
      <c r="E101" s="447">
        <v>3382</v>
      </c>
      <c r="F101" s="529">
        <v>28747</v>
      </c>
      <c r="G101" s="529">
        <v>86241</v>
      </c>
      <c r="H101" s="232">
        <v>42875</v>
      </c>
      <c r="I101" s="75">
        <v>14373.5</v>
      </c>
      <c r="J101" s="23">
        <v>42878</v>
      </c>
      <c r="K101" s="24">
        <v>14373.5</v>
      </c>
    </row>
    <row r="102" spans="1:11" ht="12.75">
      <c r="A102" s="478"/>
      <c r="B102" s="476"/>
      <c r="C102" s="682"/>
      <c r="D102" s="682"/>
      <c r="E102" s="476"/>
      <c r="F102" s="476"/>
      <c r="G102" s="476"/>
      <c r="H102" s="232">
        <v>42906</v>
      </c>
      <c r="I102" s="75">
        <v>14373.5</v>
      </c>
      <c r="J102" s="23">
        <v>42906</v>
      </c>
      <c r="K102" s="24">
        <v>14373.5</v>
      </c>
    </row>
    <row r="103" spans="1:11" ht="12.75">
      <c r="A103" s="478"/>
      <c r="B103" s="476"/>
      <c r="C103" s="682"/>
      <c r="D103" s="682"/>
      <c r="E103" s="476"/>
      <c r="F103" s="476"/>
      <c r="G103" s="476"/>
      <c r="H103" s="232">
        <v>42936</v>
      </c>
      <c r="I103" s="75">
        <v>14373.5</v>
      </c>
      <c r="J103" s="23">
        <v>42930</v>
      </c>
      <c r="K103" s="24">
        <v>14373.5</v>
      </c>
    </row>
    <row r="104" spans="1:11" ht="12.75">
      <c r="A104" s="478"/>
      <c r="B104" s="476"/>
      <c r="C104" s="682"/>
      <c r="D104" s="682"/>
      <c r="E104" s="476"/>
      <c r="F104" s="476"/>
      <c r="G104" s="476"/>
      <c r="H104" s="232">
        <v>42967</v>
      </c>
      <c r="I104" s="75">
        <v>14373.5</v>
      </c>
      <c r="J104" s="23">
        <v>42964</v>
      </c>
      <c r="K104" s="24">
        <v>14373.5</v>
      </c>
    </row>
    <row r="105" spans="1:11" ht="12.75">
      <c r="A105" s="478"/>
      <c r="B105" s="476"/>
      <c r="C105" s="682"/>
      <c r="D105" s="682"/>
      <c r="E105" s="476"/>
      <c r="F105" s="476"/>
      <c r="G105" s="476"/>
      <c r="H105" s="232">
        <v>42998</v>
      </c>
      <c r="I105" s="75">
        <v>14373.5</v>
      </c>
      <c r="J105" s="23"/>
      <c r="K105" s="24"/>
    </row>
    <row r="106" spans="1:11" ht="12.75">
      <c r="A106" s="432"/>
      <c r="B106" s="448"/>
      <c r="C106" s="683"/>
      <c r="D106" s="683"/>
      <c r="E106" s="448"/>
      <c r="F106" s="448"/>
      <c r="G106" s="448"/>
      <c r="H106" s="232">
        <v>43028</v>
      </c>
      <c r="I106" s="75">
        <v>14373.5</v>
      </c>
      <c r="J106" s="23"/>
      <c r="K106" s="24"/>
    </row>
    <row r="107" spans="1:11" ht="12.75">
      <c r="A107" s="482">
        <v>29</v>
      </c>
      <c r="B107" s="482" t="s">
        <v>110</v>
      </c>
      <c r="C107" s="679">
        <v>2906857</v>
      </c>
      <c r="D107" s="679" t="s">
        <v>1055</v>
      </c>
      <c r="E107" s="473">
        <v>686</v>
      </c>
      <c r="F107" s="528">
        <v>5831</v>
      </c>
      <c r="G107" s="528">
        <v>17493</v>
      </c>
      <c r="H107" s="45">
        <v>42875</v>
      </c>
      <c r="I107" s="103">
        <v>2915.5</v>
      </c>
      <c r="J107" s="48">
        <v>42877</v>
      </c>
      <c r="K107" s="49">
        <v>2915.5</v>
      </c>
    </row>
    <row r="108" spans="1:11" ht="12.75">
      <c r="A108" s="483"/>
      <c r="B108" s="483"/>
      <c r="C108" s="680"/>
      <c r="D108" s="680"/>
      <c r="E108" s="474"/>
      <c r="F108" s="474"/>
      <c r="G108" s="474"/>
      <c r="H108" s="45">
        <v>42906</v>
      </c>
      <c r="I108" s="103">
        <v>2915.5</v>
      </c>
      <c r="J108" s="48">
        <v>42906</v>
      </c>
      <c r="K108" s="49">
        <v>2915.5</v>
      </c>
    </row>
    <row r="109" spans="1:11" ht="12.75">
      <c r="A109" s="483"/>
      <c r="B109" s="483"/>
      <c r="C109" s="680"/>
      <c r="D109" s="680"/>
      <c r="E109" s="474"/>
      <c r="F109" s="474"/>
      <c r="G109" s="474"/>
      <c r="H109" s="45">
        <v>42936</v>
      </c>
      <c r="I109" s="103">
        <v>2915.5</v>
      </c>
      <c r="J109" s="46">
        <v>42936</v>
      </c>
      <c r="K109" s="103">
        <v>2915.5</v>
      </c>
    </row>
    <row r="110" spans="1:11" ht="12.75">
      <c r="A110" s="483"/>
      <c r="B110" s="483"/>
      <c r="C110" s="680"/>
      <c r="D110" s="680"/>
      <c r="E110" s="474"/>
      <c r="F110" s="474"/>
      <c r="G110" s="474"/>
      <c r="H110" s="45">
        <v>42967</v>
      </c>
      <c r="I110" s="103">
        <v>2915.5</v>
      </c>
      <c r="J110" s="46">
        <v>42968</v>
      </c>
      <c r="K110" s="103">
        <v>2915.5</v>
      </c>
    </row>
    <row r="111" spans="1:11" ht="12.75">
      <c r="A111" s="483"/>
      <c r="B111" s="483"/>
      <c r="C111" s="680"/>
      <c r="D111" s="680"/>
      <c r="E111" s="474"/>
      <c r="F111" s="474"/>
      <c r="G111" s="474"/>
      <c r="H111" s="45">
        <v>42998</v>
      </c>
      <c r="I111" s="103">
        <v>2915.5</v>
      </c>
      <c r="J111" s="46"/>
      <c r="K111" s="103"/>
    </row>
    <row r="112" spans="1:11" ht="12.75">
      <c r="A112" s="484"/>
      <c r="B112" s="484"/>
      <c r="C112" s="684"/>
      <c r="D112" s="684"/>
      <c r="E112" s="475"/>
      <c r="F112" s="475"/>
      <c r="G112" s="475"/>
      <c r="H112" s="45">
        <v>43028</v>
      </c>
      <c r="I112" s="103">
        <v>2915.5</v>
      </c>
      <c r="J112" s="46"/>
      <c r="K112" s="103"/>
    </row>
    <row r="113" spans="1:11" ht="12.75">
      <c r="A113" s="477">
        <v>29</v>
      </c>
      <c r="B113" s="447" t="s">
        <v>110</v>
      </c>
      <c r="C113" s="681">
        <v>2906873</v>
      </c>
      <c r="D113" s="681" t="s">
        <v>1056</v>
      </c>
      <c r="E113" s="447">
        <v>448</v>
      </c>
      <c r="F113" s="529">
        <v>3808</v>
      </c>
      <c r="G113" s="529">
        <v>11424</v>
      </c>
      <c r="H113" s="232">
        <v>42875</v>
      </c>
      <c r="I113" s="75">
        <v>1904</v>
      </c>
      <c r="J113" s="21">
        <v>42877</v>
      </c>
      <c r="K113" s="75">
        <v>1904</v>
      </c>
    </row>
    <row r="114" spans="1:11" ht="12.75">
      <c r="A114" s="478"/>
      <c r="B114" s="476"/>
      <c r="C114" s="682"/>
      <c r="D114" s="682"/>
      <c r="E114" s="476"/>
      <c r="F114" s="476"/>
      <c r="G114" s="476"/>
      <c r="H114" s="232">
        <v>42906</v>
      </c>
      <c r="I114" s="75">
        <v>1904</v>
      </c>
      <c r="J114" s="21">
        <v>42906</v>
      </c>
      <c r="K114" s="75">
        <v>1904</v>
      </c>
    </row>
    <row r="115" spans="1:11" ht="12.75">
      <c r="A115" s="478"/>
      <c r="B115" s="476"/>
      <c r="C115" s="682"/>
      <c r="D115" s="682"/>
      <c r="E115" s="476"/>
      <c r="F115" s="476"/>
      <c r="G115" s="476"/>
      <c r="H115" s="232">
        <v>42936</v>
      </c>
      <c r="I115" s="75">
        <v>1904</v>
      </c>
      <c r="J115" s="21">
        <v>42936</v>
      </c>
      <c r="K115" s="75">
        <v>1904</v>
      </c>
    </row>
    <row r="116" spans="1:11" ht="12.75">
      <c r="A116" s="478"/>
      <c r="B116" s="476"/>
      <c r="C116" s="682"/>
      <c r="D116" s="682"/>
      <c r="E116" s="476"/>
      <c r="F116" s="476"/>
      <c r="G116" s="476"/>
      <c r="H116" s="232">
        <v>42967</v>
      </c>
      <c r="I116" s="75">
        <v>1904</v>
      </c>
      <c r="J116" s="21">
        <v>42968</v>
      </c>
      <c r="K116" s="75">
        <v>1904</v>
      </c>
    </row>
    <row r="117" spans="1:11" ht="12.75">
      <c r="A117" s="478"/>
      <c r="B117" s="476"/>
      <c r="C117" s="682"/>
      <c r="D117" s="682"/>
      <c r="E117" s="476"/>
      <c r="F117" s="476"/>
      <c r="G117" s="476"/>
      <c r="H117" s="232">
        <v>42998</v>
      </c>
      <c r="I117" s="75">
        <v>1904</v>
      </c>
      <c r="J117" s="21"/>
      <c r="K117" s="75"/>
    </row>
    <row r="118" spans="1:11" ht="12.75">
      <c r="A118" s="432"/>
      <c r="B118" s="448"/>
      <c r="C118" s="683"/>
      <c r="D118" s="683"/>
      <c r="E118" s="448"/>
      <c r="F118" s="448"/>
      <c r="G118" s="448"/>
      <c r="H118" s="232">
        <v>43028</v>
      </c>
      <c r="I118" s="75">
        <v>1904</v>
      </c>
      <c r="J118" s="21"/>
      <c r="K118" s="75"/>
    </row>
    <row r="119" spans="1:11" ht="12.75">
      <c r="A119" s="482">
        <v>29</v>
      </c>
      <c r="B119" s="482" t="s">
        <v>110</v>
      </c>
      <c r="C119" s="679">
        <v>2907301</v>
      </c>
      <c r="D119" s="679" t="s">
        <v>1057</v>
      </c>
      <c r="E119" s="473">
        <v>249</v>
      </c>
      <c r="F119" s="528">
        <v>2116.5</v>
      </c>
      <c r="G119" s="528">
        <v>6349.5</v>
      </c>
      <c r="H119" s="45">
        <v>42875</v>
      </c>
      <c r="I119" s="103">
        <v>1269.9</v>
      </c>
      <c r="J119" s="48">
        <v>42934</v>
      </c>
      <c r="K119" s="49">
        <v>1269.9</v>
      </c>
    </row>
    <row r="120" spans="1:11" ht="12.75">
      <c r="A120" s="483"/>
      <c r="B120" s="483"/>
      <c r="C120" s="680"/>
      <c r="D120" s="680"/>
      <c r="E120" s="474"/>
      <c r="F120" s="474"/>
      <c r="G120" s="474"/>
      <c r="H120" s="45">
        <v>42906</v>
      </c>
      <c r="I120" s="103">
        <v>1269.9</v>
      </c>
      <c r="J120" s="48">
        <v>42934</v>
      </c>
      <c r="K120" s="49">
        <v>1269.9</v>
      </c>
    </row>
    <row r="121" spans="1:11" ht="12.75">
      <c r="A121" s="483"/>
      <c r="B121" s="483"/>
      <c r="C121" s="680"/>
      <c r="D121" s="680"/>
      <c r="E121" s="474"/>
      <c r="F121" s="474"/>
      <c r="G121" s="474"/>
      <c r="H121" s="45">
        <v>42936</v>
      </c>
      <c r="I121" s="103">
        <v>1269.9</v>
      </c>
      <c r="J121" s="48">
        <v>42936</v>
      </c>
      <c r="K121" s="49">
        <v>1269.9</v>
      </c>
    </row>
    <row r="122" spans="1:11" ht="12.75">
      <c r="A122" s="483"/>
      <c r="B122" s="483"/>
      <c r="C122" s="680"/>
      <c r="D122" s="680"/>
      <c r="E122" s="474"/>
      <c r="F122" s="474"/>
      <c r="G122" s="474"/>
      <c r="H122" s="45">
        <v>42967</v>
      </c>
      <c r="I122" s="103">
        <v>1269.9</v>
      </c>
      <c r="J122" s="48">
        <v>42968</v>
      </c>
      <c r="K122" s="104">
        <v>1269.9</v>
      </c>
    </row>
    <row r="123" spans="1:11" ht="12.75">
      <c r="A123" s="483"/>
      <c r="B123" s="483"/>
      <c r="C123" s="680"/>
      <c r="D123" s="680"/>
      <c r="E123" s="474"/>
      <c r="F123" s="474"/>
      <c r="G123" s="474"/>
      <c r="H123" s="45">
        <v>42998</v>
      </c>
      <c r="I123" s="103">
        <v>1269.9</v>
      </c>
      <c r="J123" s="48"/>
      <c r="K123" s="49"/>
    </row>
    <row r="124" spans="1:11" ht="12.75">
      <c r="A124" s="477">
        <v>29</v>
      </c>
      <c r="B124" s="447" t="s">
        <v>110</v>
      </c>
      <c r="C124" s="681">
        <v>2907806</v>
      </c>
      <c r="D124" s="681" t="s">
        <v>1058</v>
      </c>
      <c r="E124" s="447">
        <v>904</v>
      </c>
      <c r="F124" s="529">
        <v>7684</v>
      </c>
      <c r="G124" s="529">
        <v>23052</v>
      </c>
      <c r="H124" s="232">
        <v>42875</v>
      </c>
      <c r="I124" s="75">
        <v>3842</v>
      </c>
      <c r="J124" s="23"/>
      <c r="K124" s="231"/>
    </row>
    <row r="125" spans="1:11" ht="12.75">
      <c r="A125" s="478"/>
      <c r="B125" s="476"/>
      <c r="C125" s="682"/>
      <c r="D125" s="682"/>
      <c r="E125" s="476"/>
      <c r="F125" s="476"/>
      <c r="G125" s="476"/>
      <c r="H125" s="232">
        <v>42906</v>
      </c>
      <c r="I125" s="75">
        <v>3842</v>
      </c>
      <c r="J125" s="23"/>
      <c r="K125" s="231"/>
    </row>
    <row r="126" spans="1:11" ht="12.75">
      <c r="A126" s="478"/>
      <c r="B126" s="476"/>
      <c r="C126" s="682"/>
      <c r="D126" s="682"/>
      <c r="E126" s="476"/>
      <c r="F126" s="476"/>
      <c r="G126" s="476"/>
      <c r="H126" s="232">
        <v>42936</v>
      </c>
      <c r="I126" s="75">
        <v>3842</v>
      </c>
      <c r="J126" s="23"/>
      <c r="K126" s="231"/>
    </row>
    <row r="127" spans="1:11" ht="12.75">
      <c r="A127" s="478"/>
      <c r="B127" s="476"/>
      <c r="C127" s="682"/>
      <c r="D127" s="682"/>
      <c r="E127" s="476"/>
      <c r="F127" s="476"/>
      <c r="G127" s="476"/>
      <c r="H127" s="232">
        <v>42967</v>
      </c>
      <c r="I127" s="75">
        <v>3842</v>
      </c>
      <c r="J127" s="23"/>
      <c r="K127" s="231"/>
    </row>
    <row r="128" spans="1:11" ht="12.75">
      <c r="A128" s="478"/>
      <c r="B128" s="476"/>
      <c r="C128" s="682"/>
      <c r="D128" s="682"/>
      <c r="E128" s="476"/>
      <c r="F128" s="476"/>
      <c r="G128" s="476"/>
      <c r="H128" s="232">
        <v>42998</v>
      </c>
      <c r="I128" s="75">
        <v>3842</v>
      </c>
      <c r="J128" s="23"/>
      <c r="K128" s="231"/>
    </row>
    <row r="129" spans="1:11" ht="12.75">
      <c r="A129" s="432"/>
      <c r="B129" s="448"/>
      <c r="C129" s="683"/>
      <c r="D129" s="683"/>
      <c r="E129" s="448"/>
      <c r="F129" s="448"/>
      <c r="G129" s="448"/>
      <c r="H129" s="232">
        <v>43028</v>
      </c>
      <c r="I129" s="75">
        <v>3842</v>
      </c>
      <c r="J129" s="23"/>
      <c r="K129" s="231"/>
    </row>
    <row r="130" spans="1:11" ht="12.75">
      <c r="A130" s="482">
        <v>29</v>
      </c>
      <c r="B130" s="473" t="s">
        <v>110</v>
      </c>
      <c r="C130" s="679">
        <v>2907905</v>
      </c>
      <c r="D130" s="679" t="s">
        <v>1059</v>
      </c>
      <c r="E130" s="473">
        <v>918</v>
      </c>
      <c r="F130" s="528">
        <v>7803</v>
      </c>
      <c r="G130" s="528">
        <v>23409</v>
      </c>
      <c r="H130" s="45">
        <v>42875</v>
      </c>
      <c r="I130" s="103">
        <v>3901.5</v>
      </c>
      <c r="J130" s="142">
        <v>42892</v>
      </c>
      <c r="K130" s="259">
        <v>3901.5</v>
      </c>
    </row>
    <row r="131" spans="1:11" ht="12.75">
      <c r="A131" s="483"/>
      <c r="B131" s="677"/>
      <c r="C131" s="677"/>
      <c r="D131" s="677"/>
      <c r="E131" s="677"/>
      <c r="F131" s="677"/>
      <c r="G131" s="677"/>
      <c r="H131" s="45">
        <v>42906</v>
      </c>
      <c r="I131" s="103">
        <v>3901.5</v>
      </c>
      <c r="J131" s="46">
        <v>42906</v>
      </c>
      <c r="K131" s="259">
        <v>3901.5</v>
      </c>
    </row>
    <row r="132" spans="1:11" ht="12.75">
      <c r="A132" s="483"/>
      <c r="B132" s="677"/>
      <c r="C132" s="677"/>
      <c r="D132" s="677"/>
      <c r="E132" s="677"/>
      <c r="F132" s="677"/>
      <c r="G132" s="677"/>
      <c r="H132" s="45">
        <v>42936</v>
      </c>
      <c r="I132" s="103">
        <v>3901.5</v>
      </c>
      <c r="J132" s="46">
        <v>42936</v>
      </c>
      <c r="K132" s="259">
        <v>3901.5</v>
      </c>
    </row>
    <row r="133" spans="1:11" ht="12.75">
      <c r="A133" s="483"/>
      <c r="B133" s="677"/>
      <c r="C133" s="677"/>
      <c r="D133" s="677"/>
      <c r="E133" s="677"/>
      <c r="F133" s="677"/>
      <c r="G133" s="677"/>
      <c r="H133" s="45">
        <v>42967</v>
      </c>
      <c r="I133" s="103">
        <v>3901.5</v>
      </c>
      <c r="J133" s="46">
        <v>42968</v>
      </c>
      <c r="K133" s="259">
        <v>3901.5</v>
      </c>
    </row>
    <row r="134" spans="1:11" ht="12.75">
      <c r="A134" s="483"/>
      <c r="B134" s="677"/>
      <c r="C134" s="677"/>
      <c r="D134" s="677"/>
      <c r="E134" s="677"/>
      <c r="F134" s="677"/>
      <c r="G134" s="677"/>
      <c r="H134" s="45">
        <v>42998</v>
      </c>
      <c r="I134" s="103">
        <v>3901.5</v>
      </c>
      <c r="J134" s="46"/>
      <c r="K134" s="259"/>
    </row>
    <row r="135" spans="1:11" ht="12.75">
      <c r="A135" s="484"/>
      <c r="B135" s="678"/>
      <c r="C135" s="678"/>
      <c r="D135" s="678"/>
      <c r="E135" s="678"/>
      <c r="F135" s="678"/>
      <c r="G135" s="678"/>
      <c r="H135" s="45">
        <v>43028</v>
      </c>
      <c r="I135" s="103">
        <v>3901.5</v>
      </c>
      <c r="J135" s="124"/>
      <c r="K135" s="259"/>
    </row>
    <row r="136" spans="1:11" ht="12.75">
      <c r="A136" s="477">
        <v>29</v>
      </c>
      <c r="B136" s="447" t="s">
        <v>110</v>
      </c>
      <c r="C136" s="681">
        <v>2908408</v>
      </c>
      <c r="D136" s="681" t="s">
        <v>1060</v>
      </c>
      <c r="E136" s="447">
        <v>2841</v>
      </c>
      <c r="F136" s="529">
        <v>24148.5</v>
      </c>
      <c r="G136" s="529">
        <v>72445.5</v>
      </c>
      <c r="H136" s="232">
        <v>42875</v>
      </c>
      <c r="I136" s="75">
        <v>12074.25</v>
      </c>
      <c r="J136" s="21">
        <v>42886</v>
      </c>
      <c r="K136" s="30">
        <v>12074.25</v>
      </c>
    </row>
    <row r="137" spans="1:11" ht="12.75">
      <c r="A137" s="478"/>
      <c r="B137" s="476"/>
      <c r="C137" s="682"/>
      <c r="D137" s="682"/>
      <c r="E137" s="476"/>
      <c r="F137" s="476"/>
      <c r="G137" s="476"/>
      <c r="H137" s="232">
        <v>42906</v>
      </c>
      <c r="I137" s="75">
        <v>12074.25</v>
      </c>
      <c r="J137" s="21">
        <v>42906</v>
      </c>
      <c r="K137" s="30">
        <v>12074.25</v>
      </c>
    </row>
    <row r="138" spans="1:11" ht="12.75">
      <c r="A138" s="478"/>
      <c r="B138" s="476"/>
      <c r="C138" s="682"/>
      <c r="D138" s="682"/>
      <c r="E138" s="476"/>
      <c r="F138" s="476"/>
      <c r="G138" s="476"/>
      <c r="H138" s="232">
        <v>42936</v>
      </c>
      <c r="I138" s="75">
        <v>12074.25</v>
      </c>
      <c r="J138" s="21">
        <v>42947</v>
      </c>
      <c r="K138" s="30">
        <v>12074.25</v>
      </c>
    </row>
    <row r="139" spans="1:11" ht="12.75">
      <c r="A139" s="478"/>
      <c r="B139" s="476"/>
      <c r="C139" s="682"/>
      <c r="D139" s="682"/>
      <c r="E139" s="476"/>
      <c r="F139" s="476"/>
      <c r="G139" s="476"/>
      <c r="H139" s="232">
        <v>42967</v>
      </c>
      <c r="I139" s="75">
        <v>12074.25</v>
      </c>
      <c r="J139" s="21">
        <v>42968</v>
      </c>
      <c r="K139" s="75">
        <v>12074.25</v>
      </c>
    </row>
    <row r="140" spans="1:11" ht="12.75">
      <c r="A140" s="478"/>
      <c r="B140" s="476"/>
      <c r="C140" s="682"/>
      <c r="D140" s="682"/>
      <c r="E140" s="476"/>
      <c r="F140" s="476"/>
      <c r="G140" s="476"/>
      <c r="H140" s="232">
        <v>42998</v>
      </c>
      <c r="I140" s="75">
        <v>12074.25</v>
      </c>
      <c r="J140" s="21"/>
      <c r="K140" s="30"/>
    </row>
    <row r="141" spans="1:11" ht="12.75">
      <c r="A141" s="432"/>
      <c r="B141" s="476"/>
      <c r="C141" s="682"/>
      <c r="D141" s="682"/>
      <c r="E141" s="476"/>
      <c r="F141" s="476"/>
      <c r="G141" s="476"/>
      <c r="H141" s="232">
        <v>43028</v>
      </c>
      <c r="I141" s="75">
        <v>12074.25</v>
      </c>
      <c r="J141" s="21"/>
      <c r="K141" s="30"/>
    </row>
    <row r="142" spans="1:11" ht="12.75">
      <c r="A142" s="482">
        <v>29</v>
      </c>
      <c r="B142" s="473" t="s">
        <v>110</v>
      </c>
      <c r="C142" s="679">
        <v>2908903</v>
      </c>
      <c r="D142" s="679" t="s">
        <v>1061</v>
      </c>
      <c r="E142" s="473">
        <v>283</v>
      </c>
      <c r="F142" s="528">
        <v>2405.5</v>
      </c>
      <c r="G142" s="528">
        <v>7216.5</v>
      </c>
      <c r="H142" s="45">
        <v>42875</v>
      </c>
      <c r="I142" s="103">
        <v>1202.75</v>
      </c>
      <c r="J142" s="48"/>
      <c r="K142" s="49"/>
    </row>
    <row r="143" spans="1:11" ht="12.75">
      <c r="A143" s="483"/>
      <c r="B143" s="474"/>
      <c r="C143" s="680"/>
      <c r="D143" s="680"/>
      <c r="E143" s="474"/>
      <c r="F143" s="474"/>
      <c r="G143" s="474"/>
      <c r="H143" s="45">
        <v>42906</v>
      </c>
      <c r="I143" s="103">
        <v>1202.75</v>
      </c>
      <c r="J143" s="48"/>
      <c r="K143" s="49"/>
    </row>
    <row r="144" spans="1:11" ht="12.75">
      <c r="A144" s="483"/>
      <c r="B144" s="474"/>
      <c r="C144" s="680"/>
      <c r="D144" s="680"/>
      <c r="E144" s="474"/>
      <c r="F144" s="474"/>
      <c r="G144" s="474"/>
      <c r="H144" s="45">
        <v>42936</v>
      </c>
      <c r="I144" s="103">
        <v>1202.75</v>
      </c>
      <c r="J144" s="48"/>
      <c r="K144" s="49"/>
    </row>
    <row r="145" spans="1:11" ht="12.75">
      <c r="A145" s="483"/>
      <c r="B145" s="474"/>
      <c r="C145" s="680"/>
      <c r="D145" s="680"/>
      <c r="E145" s="474"/>
      <c r="F145" s="474"/>
      <c r="G145" s="474"/>
      <c r="H145" s="45">
        <v>42967</v>
      </c>
      <c r="I145" s="103">
        <v>1202.75</v>
      </c>
      <c r="J145" s="48"/>
      <c r="K145" s="49"/>
    </row>
    <row r="146" spans="1:11" ht="12.75">
      <c r="A146" s="483"/>
      <c r="B146" s="474"/>
      <c r="C146" s="680"/>
      <c r="D146" s="680"/>
      <c r="E146" s="474"/>
      <c r="F146" s="474"/>
      <c r="G146" s="474"/>
      <c r="H146" s="45">
        <v>42998</v>
      </c>
      <c r="I146" s="103">
        <v>1202.75</v>
      </c>
      <c r="J146" s="48"/>
      <c r="K146" s="49"/>
    </row>
    <row r="147" spans="1:11" ht="12.75">
      <c r="A147" s="484"/>
      <c r="B147" s="475"/>
      <c r="C147" s="684"/>
      <c r="D147" s="684"/>
      <c r="E147" s="475"/>
      <c r="F147" s="475"/>
      <c r="G147" s="475"/>
      <c r="H147" s="45">
        <v>43028</v>
      </c>
      <c r="I147" s="103">
        <v>1202.75</v>
      </c>
      <c r="J147" s="48"/>
      <c r="K147" s="49"/>
    </row>
    <row r="148" spans="1:11" ht="12.75">
      <c r="A148" s="477">
        <v>29</v>
      </c>
      <c r="B148" s="447" t="s">
        <v>110</v>
      </c>
      <c r="C148" s="681">
        <v>2909208</v>
      </c>
      <c r="D148" s="681" t="s">
        <v>1062</v>
      </c>
      <c r="E148" s="447">
        <v>770</v>
      </c>
      <c r="F148" s="529">
        <v>6545</v>
      </c>
      <c r="G148" s="529">
        <v>19635</v>
      </c>
      <c r="H148" s="232">
        <v>42875</v>
      </c>
      <c r="I148" s="75">
        <v>3272.5</v>
      </c>
      <c r="J148" s="23">
        <v>42914</v>
      </c>
      <c r="K148" s="231">
        <v>3272.5</v>
      </c>
    </row>
    <row r="149" spans="1:11" ht="12.75">
      <c r="A149" s="478"/>
      <c r="B149" s="476"/>
      <c r="C149" s="682"/>
      <c r="D149" s="682"/>
      <c r="E149" s="476"/>
      <c r="F149" s="476"/>
      <c r="G149" s="476"/>
      <c r="H149" s="232">
        <v>42906</v>
      </c>
      <c r="I149" s="75">
        <v>3272.5</v>
      </c>
      <c r="J149" s="23">
        <v>42914</v>
      </c>
      <c r="K149" s="231">
        <v>3272.5</v>
      </c>
    </row>
    <row r="150" spans="1:11" ht="12.75">
      <c r="A150" s="478"/>
      <c r="B150" s="476"/>
      <c r="C150" s="682"/>
      <c r="D150" s="682"/>
      <c r="E150" s="476"/>
      <c r="F150" s="476"/>
      <c r="G150" s="476"/>
      <c r="H150" s="232">
        <v>42936</v>
      </c>
      <c r="I150" s="75">
        <v>3272.5</v>
      </c>
      <c r="J150" s="23">
        <v>42936</v>
      </c>
      <c r="K150" s="231">
        <v>3272.5</v>
      </c>
    </row>
    <row r="151" spans="1:11" ht="12.75">
      <c r="A151" s="478"/>
      <c r="B151" s="476"/>
      <c r="C151" s="682"/>
      <c r="D151" s="682"/>
      <c r="E151" s="476"/>
      <c r="F151" s="476"/>
      <c r="G151" s="476"/>
      <c r="H151" s="232">
        <v>42967</v>
      </c>
      <c r="I151" s="75">
        <v>3272.5</v>
      </c>
      <c r="J151" s="23">
        <v>42979</v>
      </c>
      <c r="K151" s="24">
        <v>3272.5</v>
      </c>
    </row>
    <row r="152" spans="1:11" ht="12.75">
      <c r="A152" s="478"/>
      <c r="B152" s="476"/>
      <c r="C152" s="682"/>
      <c r="D152" s="682"/>
      <c r="E152" s="476"/>
      <c r="F152" s="476"/>
      <c r="G152" s="476"/>
      <c r="H152" s="232">
        <v>42998</v>
      </c>
      <c r="I152" s="75">
        <v>3272.5</v>
      </c>
      <c r="J152" s="23"/>
      <c r="K152" s="231"/>
    </row>
    <row r="153" spans="1:11" ht="12.75">
      <c r="A153" s="432"/>
      <c r="B153" s="448"/>
      <c r="C153" s="683"/>
      <c r="D153" s="683"/>
      <c r="E153" s="448"/>
      <c r="F153" s="448"/>
      <c r="G153" s="448"/>
      <c r="H153" s="232">
        <v>43028</v>
      </c>
      <c r="I153" s="75">
        <v>3272.5</v>
      </c>
      <c r="J153" s="23"/>
      <c r="K153" s="231"/>
    </row>
    <row r="154" spans="1:11" ht="12.75">
      <c r="A154" s="482">
        <v>29</v>
      </c>
      <c r="B154" s="473" t="s">
        <v>110</v>
      </c>
      <c r="C154" s="679">
        <v>2910701</v>
      </c>
      <c r="D154" s="679" t="s">
        <v>1063</v>
      </c>
      <c r="E154" s="473">
        <v>2273</v>
      </c>
      <c r="F154" s="528">
        <v>19320.5</v>
      </c>
      <c r="G154" s="528">
        <v>57961.5</v>
      </c>
      <c r="H154" s="45">
        <v>42875</v>
      </c>
      <c r="I154" s="103">
        <v>9660.25</v>
      </c>
      <c r="J154" s="48"/>
      <c r="K154" s="49"/>
    </row>
    <row r="155" spans="1:11" ht="12.75">
      <c r="A155" s="483"/>
      <c r="B155" s="474"/>
      <c r="C155" s="680"/>
      <c r="D155" s="680"/>
      <c r="E155" s="474"/>
      <c r="F155" s="474"/>
      <c r="G155" s="474"/>
      <c r="H155" s="45">
        <v>42906</v>
      </c>
      <c r="I155" s="103">
        <v>9660.25</v>
      </c>
      <c r="J155" s="48"/>
      <c r="K155" s="49"/>
    </row>
    <row r="156" spans="1:11" ht="12.75">
      <c r="A156" s="483"/>
      <c r="B156" s="474"/>
      <c r="C156" s="680"/>
      <c r="D156" s="680"/>
      <c r="E156" s="474"/>
      <c r="F156" s="474"/>
      <c r="G156" s="474"/>
      <c r="H156" s="45">
        <v>42936</v>
      </c>
      <c r="I156" s="103">
        <v>9660.25</v>
      </c>
      <c r="J156" s="48"/>
      <c r="K156" s="49"/>
    </row>
    <row r="157" spans="1:11" ht="12.75">
      <c r="A157" s="483"/>
      <c r="B157" s="474"/>
      <c r="C157" s="680"/>
      <c r="D157" s="680"/>
      <c r="E157" s="474"/>
      <c r="F157" s="474"/>
      <c r="G157" s="474"/>
      <c r="H157" s="45">
        <v>42967</v>
      </c>
      <c r="I157" s="103">
        <v>9660.25</v>
      </c>
      <c r="J157" s="48"/>
      <c r="K157" s="49"/>
    </row>
    <row r="158" spans="1:11" ht="12.75">
      <c r="A158" s="483"/>
      <c r="B158" s="474"/>
      <c r="C158" s="680"/>
      <c r="D158" s="680"/>
      <c r="E158" s="474"/>
      <c r="F158" s="474"/>
      <c r="G158" s="474"/>
      <c r="H158" s="45">
        <v>42998</v>
      </c>
      <c r="I158" s="103">
        <v>9660.25</v>
      </c>
      <c r="J158" s="48"/>
      <c r="K158" s="49"/>
    </row>
    <row r="159" spans="1:11" ht="12.75">
      <c r="A159" s="484"/>
      <c r="B159" s="475"/>
      <c r="C159" s="684"/>
      <c r="D159" s="684"/>
      <c r="E159" s="475"/>
      <c r="F159" s="475"/>
      <c r="G159" s="475"/>
      <c r="H159" s="45">
        <v>43028</v>
      </c>
      <c r="I159" s="103">
        <v>9660.25</v>
      </c>
      <c r="J159" s="48"/>
      <c r="K159" s="49"/>
    </row>
    <row r="160" spans="1:11" ht="12.75">
      <c r="A160" s="477">
        <v>29</v>
      </c>
      <c r="B160" s="447" t="s">
        <v>110</v>
      </c>
      <c r="C160" s="681">
        <v>2910750</v>
      </c>
      <c r="D160" s="681" t="s">
        <v>1064</v>
      </c>
      <c r="E160" s="447">
        <v>910</v>
      </c>
      <c r="F160" s="529">
        <v>7735</v>
      </c>
      <c r="G160" s="529">
        <v>23205</v>
      </c>
      <c r="H160" s="232">
        <v>42875</v>
      </c>
      <c r="I160" s="75">
        <v>3867.5</v>
      </c>
      <c r="J160" s="23"/>
      <c r="K160" s="24"/>
    </row>
    <row r="161" spans="1:11" ht="12.75">
      <c r="A161" s="478"/>
      <c r="B161" s="476"/>
      <c r="C161" s="682"/>
      <c r="D161" s="682"/>
      <c r="E161" s="476"/>
      <c r="F161" s="476"/>
      <c r="G161" s="476"/>
      <c r="H161" s="232">
        <v>42906</v>
      </c>
      <c r="I161" s="75">
        <v>3867.5</v>
      </c>
      <c r="J161" s="23"/>
      <c r="K161" s="24"/>
    </row>
    <row r="162" spans="1:11" ht="12.75">
      <c r="A162" s="478"/>
      <c r="B162" s="476"/>
      <c r="C162" s="682"/>
      <c r="D162" s="682"/>
      <c r="E162" s="476"/>
      <c r="F162" s="476"/>
      <c r="G162" s="476"/>
      <c r="H162" s="232">
        <v>42936</v>
      </c>
      <c r="I162" s="75">
        <v>3867.5</v>
      </c>
      <c r="J162" s="23"/>
      <c r="K162" s="24"/>
    </row>
    <row r="163" spans="1:11" ht="12.75">
      <c r="A163" s="478"/>
      <c r="B163" s="476"/>
      <c r="C163" s="682"/>
      <c r="D163" s="682"/>
      <c r="E163" s="476"/>
      <c r="F163" s="476"/>
      <c r="G163" s="476"/>
      <c r="H163" s="232">
        <v>42967</v>
      </c>
      <c r="I163" s="75">
        <v>3867.5</v>
      </c>
      <c r="J163" s="23"/>
      <c r="K163" s="24"/>
    </row>
    <row r="164" spans="1:11" ht="12.75">
      <c r="A164" s="478"/>
      <c r="B164" s="476"/>
      <c r="C164" s="682"/>
      <c r="D164" s="682"/>
      <c r="E164" s="476"/>
      <c r="F164" s="476"/>
      <c r="G164" s="476"/>
      <c r="H164" s="232">
        <v>42998</v>
      </c>
      <c r="I164" s="75">
        <v>3867.5</v>
      </c>
      <c r="J164" s="23"/>
      <c r="K164" s="24"/>
    </row>
    <row r="165" spans="1:11" ht="12.75">
      <c r="A165" s="432"/>
      <c r="B165" s="448"/>
      <c r="C165" s="683"/>
      <c r="D165" s="683"/>
      <c r="E165" s="448"/>
      <c r="F165" s="448"/>
      <c r="G165" s="448"/>
      <c r="H165" s="232">
        <v>43028</v>
      </c>
      <c r="I165" s="75">
        <v>3867.5</v>
      </c>
      <c r="J165" s="23"/>
      <c r="K165" s="24"/>
    </row>
    <row r="166" spans="1:11" ht="12.75">
      <c r="A166" s="482">
        <v>29</v>
      </c>
      <c r="B166" s="473" t="s">
        <v>110</v>
      </c>
      <c r="C166" s="679">
        <v>2910800</v>
      </c>
      <c r="D166" s="679" t="s">
        <v>1065</v>
      </c>
      <c r="E166" s="473">
        <v>1632</v>
      </c>
      <c r="F166" s="528">
        <v>13872</v>
      </c>
      <c r="G166" s="528">
        <v>41616</v>
      </c>
      <c r="H166" s="45">
        <v>42875</v>
      </c>
      <c r="I166" s="103">
        <v>6936</v>
      </c>
      <c r="J166" s="505">
        <v>42978</v>
      </c>
      <c r="K166" s="697">
        <v>41616</v>
      </c>
    </row>
    <row r="167" spans="1:11" ht="12.75">
      <c r="A167" s="483"/>
      <c r="B167" s="474"/>
      <c r="C167" s="680"/>
      <c r="D167" s="680"/>
      <c r="E167" s="474"/>
      <c r="F167" s="474"/>
      <c r="G167" s="474"/>
      <c r="H167" s="45">
        <v>42906</v>
      </c>
      <c r="I167" s="103">
        <v>6936</v>
      </c>
      <c r="J167" s="538"/>
      <c r="K167" s="698"/>
    </row>
    <row r="168" spans="1:11" ht="12.75">
      <c r="A168" s="483"/>
      <c r="B168" s="474"/>
      <c r="C168" s="680"/>
      <c r="D168" s="680"/>
      <c r="E168" s="474"/>
      <c r="F168" s="474"/>
      <c r="G168" s="474"/>
      <c r="H168" s="45">
        <v>42936</v>
      </c>
      <c r="I168" s="103">
        <v>6936</v>
      </c>
      <c r="J168" s="538"/>
      <c r="K168" s="698"/>
    </row>
    <row r="169" spans="1:11" ht="12.75">
      <c r="A169" s="483"/>
      <c r="B169" s="474"/>
      <c r="C169" s="680"/>
      <c r="D169" s="680"/>
      <c r="E169" s="474"/>
      <c r="F169" s="474"/>
      <c r="G169" s="474"/>
      <c r="H169" s="45">
        <v>42967</v>
      </c>
      <c r="I169" s="103">
        <v>6936</v>
      </c>
      <c r="J169" s="538"/>
      <c r="K169" s="698"/>
    </row>
    <row r="170" spans="1:11" ht="12.75">
      <c r="A170" s="483"/>
      <c r="B170" s="474"/>
      <c r="C170" s="680"/>
      <c r="D170" s="680"/>
      <c r="E170" s="474"/>
      <c r="F170" s="474"/>
      <c r="G170" s="474"/>
      <c r="H170" s="45">
        <v>42998</v>
      </c>
      <c r="I170" s="103">
        <v>6936</v>
      </c>
      <c r="J170" s="538"/>
      <c r="K170" s="698"/>
    </row>
    <row r="171" spans="1:11" ht="12.75">
      <c r="A171" s="484"/>
      <c r="B171" s="475"/>
      <c r="C171" s="684"/>
      <c r="D171" s="684"/>
      <c r="E171" s="475"/>
      <c r="F171" s="475"/>
      <c r="G171" s="475"/>
      <c r="H171" s="45">
        <v>43028</v>
      </c>
      <c r="I171" s="103">
        <v>6936</v>
      </c>
      <c r="J171" s="506"/>
      <c r="K171" s="699"/>
    </row>
    <row r="172" spans="1:11" ht="12.75">
      <c r="A172" s="477">
        <v>29</v>
      </c>
      <c r="B172" s="447" t="s">
        <v>110</v>
      </c>
      <c r="C172" s="681">
        <v>2910859</v>
      </c>
      <c r="D172" s="681" t="s">
        <v>1066</v>
      </c>
      <c r="E172" s="447">
        <v>1543</v>
      </c>
      <c r="F172" s="529">
        <v>13115.5</v>
      </c>
      <c r="G172" s="529">
        <v>39346.5</v>
      </c>
      <c r="H172" s="232">
        <v>42875</v>
      </c>
      <c r="I172" s="75">
        <v>6557.75</v>
      </c>
      <c r="J172" s="21"/>
      <c r="K172" s="30"/>
    </row>
    <row r="173" spans="1:11" ht="12.75">
      <c r="A173" s="478"/>
      <c r="B173" s="476"/>
      <c r="C173" s="682"/>
      <c r="D173" s="682"/>
      <c r="E173" s="476"/>
      <c r="F173" s="476"/>
      <c r="G173" s="476"/>
      <c r="H173" s="232">
        <v>42906</v>
      </c>
      <c r="I173" s="75">
        <v>6557.75</v>
      </c>
      <c r="J173" s="21"/>
      <c r="K173" s="30"/>
    </row>
    <row r="174" spans="1:11" ht="12.75">
      <c r="A174" s="478"/>
      <c r="B174" s="476"/>
      <c r="C174" s="682"/>
      <c r="D174" s="682"/>
      <c r="E174" s="476"/>
      <c r="F174" s="476"/>
      <c r="G174" s="476"/>
      <c r="H174" s="232">
        <v>42936</v>
      </c>
      <c r="I174" s="75">
        <v>6557.75</v>
      </c>
      <c r="J174" s="21"/>
      <c r="K174" s="30"/>
    </row>
    <row r="175" spans="1:11" ht="12.75">
      <c r="A175" s="478"/>
      <c r="B175" s="476"/>
      <c r="C175" s="682"/>
      <c r="D175" s="682"/>
      <c r="E175" s="476"/>
      <c r="F175" s="476"/>
      <c r="G175" s="476"/>
      <c r="H175" s="232">
        <v>42967</v>
      </c>
      <c r="I175" s="75">
        <v>6557.75</v>
      </c>
      <c r="J175" s="21"/>
      <c r="K175" s="30"/>
    </row>
    <row r="176" spans="1:11" ht="12.75">
      <c r="A176" s="478"/>
      <c r="B176" s="476"/>
      <c r="C176" s="682"/>
      <c r="D176" s="682"/>
      <c r="E176" s="476"/>
      <c r="F176" s="476"/>
      <c r="G176" s="476"/>
      <c r="H176" s="232">
        <v>42998</v>
      </c>
      <c r="I176" s="75">
        <v>6557.75</v>
      </c>
      <c r="J176" s="21"/>
      <c r="K176" s="30"/>
    </row>
    <row r="177" spans="1:11" ht="12.75">
      <c r="A177" s="432"/>
      <c r="B177" s="448"/>
      <c r="C177" s="683"/>
      <c r="D177" s="683"/>
      <c r="E177" s="448"/>
      <c r="F177" s="448"/>
      <c r="G177" s="448"/>
      <c r="H177" s="232">
        <v>43028</v>
      </c>
      <c r="I177" s="75">
        <v>6557.75</v>
      </c>
      <c r="J177" s="21"/>
      <c r="K177" s="30"/>
    </row>
    <row r="178" spans="1:11" ht="12.75">
      <c r="A178" s="482">
        <v>29</v>
      </c>
      <c r="B178" s="473" t="s">
        <v>110</v>
      </c>
      <c r="C178" s="534">
        <v>2911253</v>
      </c>
      <c r="D178" s="536" t="s">
        <v>1067</v>
      </c>
      <c r="E178" s="473">
        <v>355</v>
      </c>
      <c r="F178" s="528">
        <v>3017.5</v>
      </c>
      <c r="G178" s="528">
        <v>9052.5</v>
      </c>
      <c r="H178" s="45">
        <v>42875</v>
      </c>
      <c r="I178" s="103">
        <v>1508.75</v>
      </c>
      <c r="J178" s="46">
        <v>42877</v>
      </c>
      <c r="K178" s="103">
        <v>1508.75</v>
      </c>
    </row>
    <row r="179" spans="1:11" ht="12.75">
      <c r="A179" s="483"/>
      <c r="B179" s="474"/>
      <c r="C179" s="535"/>
      <c r="D179" s="537"/>
      <c r="E179" s="474"/>
      <c r="F179" s="474"/>
      <c r="G179" s="474"/>
      <c r="H179" s="45">
        <v>42906</v>
      </c>
      <c r="I179" s="103">
        <v>1508.75</v>
      </c>
      <c r="J179" s="46">
        <v>42906</v>
      </c>
      <c r="K179" s="103">
        <v>1508.75</v>
      </c>
    </row>
    <row r="180" spans="1:11" ht="12.75">
      <c r="A180" s="483"/>
      <c r="B180" s="474"/>
      <c r="C180" s="535"/>
      <c r="D180" s="537"/>
      <c r="E180" s="474"/>
      <c r="F180" s="474"/>
      <c r="G180" s="474"/>
      <c r="H180" s="45">
        <v>42936</v>
      </c>
      <c r="I180" s="103">
        <v>1508.75</v>
      </c>
      <c r="J180" s="46">
        <v>42927</v>
      </c>
      <c r="K180" s="103">
        <v>1508.75</v>
      </c>
    </row>
    <row r="181" spans="1:11" ht="12.75">
      <c r="A181" s="483"/>
      <c r="B181" s="474"/>
      <c r="C181" s="535"/>
      <c r="D181" s="537"/>
      <c r="E181" s="474"/>
      <c r="F181" s="474"/>
      <c r="G181" s="474"/>
      <c r="H181" s="45">
        <v>42967</v>
      </c>
      <c r="I181" s="103">
        <v>1508.75</v>
      </c>
      <c r="J181" s="46">
        <v>42957</v>
      </c>
      <c r="K181" s="103">
        <v>1508.75</v>
      </c>
    </row>
    <row r="182" spans="1:11" ht="12.75">
      <c r="A182" s="483"/>
      <c r="B182" s="474"/>
      <c r="C182" s="535"/>
      <c r="D182" s="537"/>
      <c r="E182" s="474"/>
      <c r="F182" s="474"/>
      <c r="G182" s="474"/>
      <c r="H182" s="45">
        <v>42998</v>
      </c>
      <c r="I182" s="103">
        <v>1508.75</v>
      </c>
      <c r="J182" s="46"/>
      <c r="K182" s="103"/>
    </row>
    <row r="183" spans="1:11" ht="12.75">
      <c r="A183" s="484"/>
      <c r="B183" s="475"/>
      <c r="C183" s="669"/>
      <c r="D183" s="687"/>
      <c r="E183" s="475"/>
      <c r="F183" s="475"/>
      <c r="G183" s="475"/>
      <c r="H183" s="45">
        <v>43028</v>
      </c>
      <c r="I183" s="103">
        <v>1508.75</v>
      </c>
      <c r="J183" s="46"/>
      <c r="K183" s="103"/>
    </row>
    <row r="184" spans="1:11" ht="12.75" customHeight="1">
      <c r="A184" s="477">
        <v>29</v>
      </c>
      <c r="B184" s="447" t="s">
        <v>110</v>
      </c>
      <c r="C184" s="688">
        <v>2911402</v>
      </c>
      <c r="D184" s="690" t="s">
        <v>1068</v>
      </c>
      <c r="E184" s="447">
        <v>954</v>
      </c>
      <c r="F184" s="529">
        <v>8109</v>
      </c>
      <c r="G184" s="529">
        <v>24327</v>
      </c>
      <c r="H184" s="232">
        <v>42875</v>
      </c>
      <c r="I184" s="75">
        <v>4054.5</v>
      </c>
      <c r="J184" s="23">
        <v>42877</v>
      </c>
      <c r="K184" s="24">
        <v>1508.75</v>
      </c>
    </row>
    <row r="185" spans="1:11" ht="12.75">
      <c r="A185" s="478"/>
      <c r="B185" s="476"/>
      <c r="C185" s="533"/>
      <c r="D185" s="691"/>
      <c r="E185" s="476"/>
      <c r="F185" s="476"/>
      <c r="G185" s="476"/>
      <c r="H185" s="232">
        <v>42906</v>
      </c>
      <c r="I185" s="75">
        <v>4054.5</v>
      </c>
      <c r="J185" s="23"/>
      <c r="K185" s="24"/>
    </row>
    <row r="186" spans="1:11" ht="12.75">
      <c r="A186" s="478"/>
      <c r="B186" s="476"/>
      <c r="C186" s="533"/>
      <c r="D186" s="691"/>
      <c r="E186" s="476"/>
      <c r="F186" s="476"/>
      <c r="G186" s="476"/>
      <c r="H186" s="232">
        <v>42936</v>
      </c>
      <c r="I186" s="75">
        <v>4054.5</v>
      </c>
      <c r="J186" s="23"/>
      <c r="K186" s="24"/>
    </row>
    <row r="187" spans="1:11" ht="12.75">
      <c r="A187" s="478"/>
      <c r="B187" s="476"/>
      <c r="C187" s="533"/>
      <c r="D187" s="691"/>
      <c r="E187" s="476"/>
      <c r="F187" s="476"/>
      <c r="G187" s="476"/>
      <c r="H187" s="232">
        <v>42967</v>
      </c>
      <c r="I187" s="75">
        <v>4054.5</v>
      </c>
      <c r="J187" s="21"/>
      <c r="K187" s="75"/>
    </row>
    <row r="188" spans="1:11" ht="12.75">
      <c r="A188" s="478"/>
      <c r="B188" s="476"/>
      <c r="C188" s="533"/>
      <c r="D188" s="691"/>
      <c r="E188" s="476"/>
      <c r="F188" s="476"/>
      <c r="G188" s="476"/>
      <c r="H188" s="232">
        <v>42998</v>
      </c>
      <c r="I188" s="75">
        <v>4054.5</v>
      </c>
      <c r="J188" s="21"/>
      <c r="K188" s="75"/>
    </row>
    <row r="189" spans="1:11" ht="12.75">
      <c r="A189" s="432"/>
      <c r="B189" s="448"/>
      <c r="C189" s="689"/>
      <c r="D189" s="692"/>
      <c r="E189" s="448"/>
      <c r="F189" s="448"/>
      <c r="G189" s="448"/>
      <c r="H189" s="232">
        <v>43028</v>
      </c>
      <c r="I189" s="75">
        <v>4054.5</v>
      </c>
      <c r="J189" s="21"/>
      <c r="K189" s="75"/>
    </row>
    <row r="190" spans="1:11" ht="12.75">
      <c r="A190" s="482">
        <v>29</v>
      </c>
      <c r="B190" s="473" t="s">
        <v>110</v>
      </c>
      <c r="C190" s="534">
        <v>2911857</v>
      </c>
      <c r="D190" s="536" t="s">
        <v>1069</v>
      </c>
      <c r="E190" s="473">
        <v>658</v>
      </c>
      <c r="F190" s="528">
        <v>5593</v>
      </c>
      <c r="G190" s="528">
        <v>16779</v>
      </c>
      <c r="H190" s="45">
        <v>42875</v>
      </c>
      <c r="I190" s="103">
        <v>2796.5</v>
      </c>
      <c r="J190" s="46">
        <v>42872</v>
      </c>
      <c r="K190" s="47">
        <v>2796.5</v>
      </c>
    </row>
    <row r="191" spans="1:11" ht="12.75">
      <c r="A191" s="483"/>
      <c r="B191" s="474"/>
      <c r="C191" s="535"/>
      <c r="D191" s="537"/>
      <c r="E191" s="474"/>
      <c r="F191" s="474"/>
      <c r="G191" s="474"/>
      <c r="H191" s="45">
        <v>42906</v>
      </c>
      <c r="I191" s="103">
        <v>2796.5</v>
      </c>
      <c r="J191" s="46">
        <v>42906</v>
      </c>
      <c r="K191" s="47">
        <v>2796.5</v>
      </c>
    </row>
    <row r="192" spans="1:11" ht="12.75">
      <c r="A192" s="483"/>
      <c r="B192" s="474"/>
      <c r="C192" s="535"/>
      <c r="D192" s="537"/>
      <c r="E192" s="474"/>
      <c r="F192" s="474"/>
      <c r="G192" s="474"/>
      <c r="H192" s="45">
        <v>42936</v>
      </c>
      <c r="I192" s="103">
        <v>2796.5</v>
      </c>
      <c r="J192" s="46">
        <v>42936</v>
      </c>
      <c r="K192" s="47">
        <v>2796.5</v>
      </c>
    </row>
    <row r="193" spans="1:11" ht="12.75">
      <c r="A193" s="483"/>
      <c r="B193" s="474"/>
      <c r="C193" s="535"/>
      <c r="D193" s="537"/>
      <c r="E193" s="474"/>
      <c r="F193" s="474"/>
      <c r="G193" s="474"/>
      <c r="H193" s="45">
        <v>42967</v>
      </c>
      <c r="I193" s="103">
        <v>2796.5</v>
      </c>
      <c r="J193" s="46">
        <v>42965</v>
      </c>
      <c r="K193" s="103">
        <v>2796.5</v>
      </c>
    </row>
    <row r="194" spans="1:11" ht="12.75">
      <c r="A194" s="483"/>
      <c r="B194" s="474"/>
      <c r="C194" s="535"/>
      <c r="D194" s="537"/>
      <c r="E194" s="474"/>
      <c r="F194" s="474"/>
      <c r="G194" s="474"/>
      <c r="H194" s="45">
        <v>42998</v>
      </c>
      <c r="I194" s="103">
        <v>2796.5</v>
      </c>
      <c r="J194" s="46"/>
      <c r="K194" s="103"/>
    </row>
    <row r="195" spans="1:11" ht="12.75">
      <c r="A195" s="484"/>
      <c r="B195" s="475"/>
      <c r="C195" s="669"/>
      <c r="D195" s="687"/>
      <c r="E195" s="475"/>
      <c r="F195" s="475"/>
      <c r="G195" s="475"/>
      <c r="H195" s="45">
        <v>43028</v>
      </c>
      <c r="I195" s="103">
        <v>2796.5</v>
      </c>
      <c r="J195" s="46"/>
      <c r="K195" s="103"/>
    </row>
    <row r="196" spans="1:11" ht="12.75">
      <c r="A196" s="477">
        <v>29</v>
      </c>
      <c r="B196" s="447" t="s">
        <v>110</v>
      </c>
      <c r="C196" s="688">
        <v>2913309</v>
      </c>
      <c r="D196" s="690" t="s">
        <v>1070</v>
      </c>
      <c r="E196" s="447">
        <v>381</v>
      </c>
      <c r="F196" s="529">
        <v>3238.5</v>
      </c>
      <c r="G196" s="529">
        <v>9715.5</v>
      </c>
      <c r="H196" s="232">
        <v>42875</v>
      </c>
      <c r="I196" s="75">
        <v>1619.25</v>
      </c>
      <c r="J196" s="21">
        <v>42877</v>
      </c>
      <c r="K196" s="30">
        <v>1619.25</v>
      </c>
    </row>
    <row r="197" spans="1:11" ht="12.75">
      <c r="A197" s="478"/>
      <c r="B197" s="476"/>
      <c r="C197" s="533"/>
      <c r="D197" s="691"/>
      <c r="E197" s="476"/>
      <c r="F197" s="476"/>
      <c r="G197" s="476"/>
      <c r="H197" s="232">
        <v>42906</v>
      </c>
      <c r="I197" s="75">
        <v>1619.25</v>
      </c>
      <c r="J197" s="21">
        <v>42895</v>
      </c>
      <c r="K197" s="30">
        <v>1619.25</v>
      </c>
    </row>
    <row r="198" spans="1:11" ht="12.75">
      <c r="A198" s="478"/>
      <c r="B198" s="476"/>
      <c r="C198" s="533"/>
      <c r="D198" s="691"/>
      <c r="E198" s="476"/>
      <c r="F198" s="476"/>
      <c r="G198" s="476"/>
      <c r="H198" s="232">
        <v>42936</v>
      </c>
      <c r="I198" s="75">
        <v>1619.25</v>
      </c>
      <c r="J198" s="21">
        <v>42926</v>
      </c>
      <c r="K198" s="30">
        <v>1619.25</v>
      </c>
    </row>
    <row r="199" spans="1:11" ht="12.75">
      <c r="A199" s="478"/>
      <c r="B199" s="476"/>
      <c r="C199" s="533"/>
      <c r="D199" s="691"/>
      <c r="E199" s="476"/>
      <c r="F199" s="476"/>
      <c r="G199" s="476"/>
      <c r="H199" s="232">
        <v>42967</v>
      </c>
      <c r="I199" s="75">
        <v>1619.25</v>
      </c>
      <c r="J199" s="21">
        <v>42957</v>
      </c>
      <c r="K199" s="30">
        <v>1619.25</v>
      </c>
    </row>
    <row r="200" spans="1:11" ht="12.75">
      <c r="A200" s="478"/>
      <c r="B200" s="476"/>
      <c r="C200" s="533"/>
      <c r="D200" s="691"/>
      <c r="E200" s="476"/>
      <c r="F200" s="476"/>
      <c r="G200" s="476"/>
      <c r="H200" s="232">
        <v>42998</v>
      </c>
      <c r="I200" s="75">
        <v>1619.25</v>
      </c>
      <c r="J200" s="21">
        <v>42989</v>
      </c>
      <c r="K200" s="75">
        <v>1619.25</v>
      </c>
    </row>
    <row r="201" spans="1:11" ht="12.75">
      <c r="A201" s="432"/>
      <c r="B201" s="448"/>
      <c r="C201" s="689"/>
      <c r="D201" s="692"/>
      <c r="E201" s="448"/>
      <c r="F201" s="448"/>
      <c r="G201" s="448"/>
      <c r="H201" s="232">
        <v>43028</v>
      </c>
      <c r="I201" s="75">
        <v>1619.25</v>
      </c>
      <c r="J201" s="21"/>
      <c r="K201" s="30"/>
    </row>
    <row r="202" spans="1:11" ht="12.75">
      <c r="A202" s="482">
        <v>29</v>
      </c>
      <c r="B202" s="473" t="s">
        <v>110</v>
      </c>
      <c r="C202" s="534">
        <v>2913804</v>
      </c>
      <c r="D202" s="536" t="s">
        <v>1071</v>
      </c>
      <c r="E202" s="473">
        <v>1880</v>
      </c>
      <c r="F202" s="528">
        <v>15980</v>
      </c>
      <c r="G202" s="528">
        <v>47940</v>
      </c>
      <c r="H202" s="45">
        <v>42875</v>
      </c>
      <c r="I202" s="103">
        <v>7990</v>
      </c>
      <c r="J202" s="46">
        <v>42874</v>
      </c>
      <c r="K202" s="103">
        <v>7990</v>
      </c>
    </row>
    <row r="203" spans="1:11" ht="12.75">
      <c r="A203" s="483"/>
      <c r="B203" s="474"/>
      <c r="C203" s="535"/>
      <c r="D203" s="537"/>
      <c r="E203" s="474"/>
      <c r="F203" s="474"/>
      <c r="G203" s="474"/>
      <c r="H203" s="45">
        <v>42906</v>
      </c>
      <c r="I203" s="103">
        <v>7990</v>
      </c>
      <c r="J203" s="46">
        <v>42906</v>
      </c>
      <c r="K203" s="103">
        <v>7990</v>
      </c>
    </row>
    <row r="204" spans="1:11" ht="12.75">
      <c r="A204" s="483"/>
      <c r="B204" s="474"/>
      <c r="C204" s="535"/>
      <c r="D204" s="537"/>
      <c r="E204" s="474"/>
      <c r="F204" s="474"/>
      <c r="G204" s="474"/>
      <c r="H204" s="45">
        <v>42936</v>
      </c>
      <c r="I204" s="103">
        <v>7990</v>
      </c>
      <c r="J204" s="46">
        <v>42936</v>
      </c>
      <c r="K204" s="103">
        <v>7990</v>
      </c>
    </row>
    <row r="205" spans="1:11" ht="12.75">
      <c r="A205" s="483"/>
      <c r="B205" s="474"/>
      <c r="C205" s="535"/>
      <c r="D205" s="537"/>
      <c r="E205" s="474"/>
      <c r="F205" s="474"/>
      <c r="G205" s="474"/>
      <c r="H205" s="45">
        <v>42967</v>
      </c>
      <c r="I205" s="103">
        <v>7990</v>
      </c>
      <c r="J205" s="46">
        <v>42965</v>
      </c>
      <c r="K205" s="103">
        <v>7990</v>
      </c>
    </row>
    <row r="206" spans="1:11" ht="12.75">
      <c r="A206" s="483"/>
      <c r="B206" s="474"/>
      <c r="C206" s="535"/>
      <c r="D206" s="537"/>
      <c r="E206" s="474"/>
      <c r="F206" s="474"/>
      <c r="G206" s="474"/>
      <c r="H206" s="45">
        <v>42998</v>
      </c>
      <c r="I206" s="103">
        <v>7990</v>
      </c>
      <c r="J206" s="46"/>
      <c r="K206" s="103"/>
    </row>
    <row r="207" spans="1:11" ht="12.75">
      <c r="A207" s="484"/>
      <c r="B207" s="475"/>
      <c r="C207" s="669"/>
      <c r="D207" s="687"/>
      <c r="E207" s="475"/>
      <c r="F207" s="475"/>
      <c r="G207" s="475"/>
      <c r="H207" s="45">
        <v>43028</v>
      </c>
      <c r="I207" s="103">
        <v>7990</v>
      </c>
      <c r="J207" s="46"/>
      <c r="K207" s="103"/>
    </row>
    <row r="208" spans="1:11" ht="12.75">
      <c r="A208" s="477">
        <v>29</v>
      </c>
      <c r="B208" s="447" t="s">
        <v>110</v>
      </c>
      <c r="C208" s="688">
        <v>2914000</v>
      </c>
      <c r="D208" s="690" t="s">
        <v>1072</v>
      </c>
      <c r="E208" s="447">
        <v>1554</v>
      </c>
      <c r="F208" s="529">
        <v>13209</v>
      </c>
      <c r="G208" s="529">
        <v>39627</v>
      </c>
      <c r="H208" s="232">
        <v>42875</v>
      </c>
      <c r="I208" s="75">
        <v>6604.5</v>
      </c>
      <c r="J208" s="23">
        <v>42877</v>
      </c>
      <c r="K208" s="24">
        <v>6604.5</v>
      </c>
    </row>
    <row r="209" spans="1:11" ht="12.75">
      <c r="A209" s="478"/>
      <c r="B209" s="476"/>
      <c r="C209" s="533"/>
      <c r="D209" s="691"/>
      <c r="E209" s="476"/>
      <c r="F209" s="476"/>
      <c r="G209" s="476"/>
      <c r="H209" s="232">
        <v>42906</v>
      </c>
      <c r="I209" s="75">
        <v>6604.5</v>
      </c>
      <c r="J209" s="23"/>
      <c r="K209" s="24"/>
    </row>
    <row r="210" spans="1:11" ht="12.75">
      <c r="A210" s="478"/>
      <c r="B210" s="476"/>
      <c r="C210" s="533"/>
      <c r="D210" s="691"/>
      <c r="E210" s="476"/>
      <c r="F210" s="476"/>
      <c r="G210" s="476"/>
      <c r="H210" s="232">
        <v>42936</v>
      </c>
      <c r="I210" s="75">
        <v>6604.5</v>
      </c>
      <c r="J210" s="23"/>
      <c r="K210" s="24"/>
    </row>
    <row r="211" spans="1:11" ht="12.75">
      <c r="A211" s="478"/>
      <c r="B211" s="476"/>
      <c r="C211" s="533"/>
      <c r="D211" s="691"/>
      <c r="E211" s="476"/>
      <c r="F211" s="476"/>
      <c r="G211" s="476"/>
      <c r="H211" s="232">
        <v>42967</v>
      </c>
      <c r="I211" s="75">
        <v>6604.5</v>
      </c>
      <c r="J211" s="23"/>
      <c r="K211" s="231"/>
    </row>
    <row r="212" spans="1:11" ht="12.75">
      <c r="A212" s="478"/>
      <c r="B212" s="476"/>
      <c r="C212" s="533"/>
      <c r="D212" s="691"/>
      <c r="E212" s="476"/>
      <c r="F212" s="476"/>
      <c r="G212" s="476"/>
      <c r="H212" s="232">
        <v>42998</v>
      </c>
      <c r="I212" s="75">
        <v>6604.5</v>
      </c>
      <c r="J212" s="23"/>
      <c r="K212" s="231"/>
    </row>
    <row r="213" spans="1:11" ht="12.75">
      <c r="A213" s="432"/>
      <c r="B213" s="476"/>
      <c r="C213" s="533"/>
      <c r="D213" s="691"/>
      <c r="E213" s="476"/>
      <c r="F213" s="476"/>
      <c r="G213" s="476"/>
      <c r="H213" s="232">
        <v>43028</v>
      </c>
      <c r="I213" s="75">
        <v>6604.5</v>
      </c>
      <c r="J213" s="23"/>
      <c r="K213" s="231"/>
    </row>
    <row r="214" spans="1:11" ht="12.75">
      <c r="A214" s="482">
        <v>29</v>
      </c>
      <c r="B214" s="473" t="s">
        <v>110</v>
      </c>
      <c r="C214" s="534">
        <v>2914505</v>
      </c>
      <c r="D214" s="536" t="s">
        <v>1073</v>
      </c>
      <c r="E214" s="473">
        <v>1049</v>
      </c>
      <c r="F214" s="528">
        <v>8916.5</v>
      </c>
      <c r="G214" s="528">
        <v>26749.5</v>
      </c>
      <c r="H214" s="45">
        <v>42875</v>
      </c>
      <c r="I214" s="103">
        <v>4458.25</v>
      </c>
      <c r="J214" s="46"/>
      <c r="K214" s="103"/>
    </row>
    <row r="215" spans="1:11" ht="12.75">
      <c r="A215" s="483"/>
      <c r="B215" s="474"/>
      <c r="C215" s="535"/>
      <c r="D215" s="537"/>
      <c r="E215" s="474"/>
      <c r="F215" s="474"/>
      <c r="G215" s="474"/>
      <c r="H215" s="45">
        <v>42906</v>
      </c>
      <c r="I215" s="103">
        <v>4458.25</v>
      </c>
      <c r="J215" s="46"/>
      <c r="K215" s="103"/>
    </row>
    <row r="216" spans="1:11" ht="12.75">
      <c r="A216" s="483"/>
      <c r="B216" s="474"/>
      <c r="C216" s="535"/>
      <c r="D216" s="537"/>
      <c r="E216" s="474"/>
      <c r="F216" s="474"/>
      <c r="G216" s="474"/>
      <c r="H216" s="45">
        <v>42936</v>
      </c>
      <c r="I216" s="103">
        <v>4458.25</v>
      </c>
      <c r="J216" s="46"/>
      <c r="K216" s="103"/>
    </row>
    <row r="217" spans="1:11" ht="12.75">
      <c r="A217" s="483"/>
      <c r="B217" s="474"/>
      <c r="C217" s="535"/>
      <c r="D217" s="537"/>
      <c r="E217" s="474"/>
      <c r="F217" s="474"/>
      <c r="G217" s="474"/>
      <c r="H217" s="45">
        <v>42967</v>
      </c>
      <c r="I217" s="103">
        <v>4458.25</v>
      </c>
      <c r="J217" s="46"/>
      <c r="K217" s="103"/>
    </row>
    <row r="218" spans="1:11" ht="12.75">
      <c r="A218" s="483"/>
      <c r="B218" s="474"/>
      <c r="C218" s="535"/>
      <c r="D218" s="537"/>
      <c r="E218" s="474"/>
      <c r="F218" s="474"/>
      <c r="G218" s="474"/>
      <c r="H218" s="45">
        <v>42998</v>
      </c>
      <c r="I218" s="103">
        <v>4458.25</v>
      </c>
      <c r="J218" s="46"/>
      <c r="K218" s="103"/>
    </row>
    <row r="219" spans="1:11" ht="12.75">
      <c r="A219" s="484"/>
      <c r="B219" s="475"/>
      <c r="C219" s="669"/>
      <c r="D219" s="687"/>
      <c r="E219" s="475"/>
      <c r="F219" s="475"/>
      <c r="G219" s="475"/>
      <c r="H219" s="45">
        <v>43028</v>
      </c>
      <c r="I219" s="103">
        <v>4458.25</v>
      </c>
      <c r="J219" s="46"/>
      <c r="K219" s="103"/>
    </row>
    <row r="220" spans="1:11" ht="12.75">
      <c r="A220" s="477">
        <v>29</v>
      </c>
      <c r="B220" s="447" t="s">
        <v>110</v>
      </c>
      <c r="C220" s="688">
        <v>2916500</v>
      </c>
      <c r="D220" s="690" t="s">
        <v>1074</v>
      </c>
      <c r="E220" s="447">
        <v>319</v>
      </c>
      <c r="F220" s="529">
        <v>2711.5</v>
      </c>
      <c r="G220" s="529">
        <v>8134.5</v>
      </c>
      <c r="H220" s="232">
        <v>42875</v>
      </c>
      <c r="I220" s="75">
        <v>1355.75</v>
      </c>
      <c r="J220" s="21"/>
      <c r="K220" s="30"/>
    </row>
    <row r="221" spans="1:11" ht="12.75">
      <c r="A221" s="478"/>
      <c r="B221" s="476"/>
      <c r="C221" s="533"/>
      <c r="D221" s="691"/>
      <c r="E221" s="476"/>
      <c r="F221" s="476"/>
      <c r="G221" s="476"/>
      <c r="H221" s="232">
        <v>42906</v>
      </c>
      <c r="I221" s="75">
        <v>1355.75</v>
      </c>
      <c r="J221" s="21"/>
      <c r="K221" s="30"/>
    </row>
    <row r="222" spans="1:11" ht="12.75">
      <c r="A222" s="478"/>
      <c r="B222" s="476"/>
      <c r="C222" s="533"/>
      <c r="D222" s="691"/>
      <c r="E222" s="476"/>
      <c r="F222" s="476"/>
      <c r="G222" s="476"/>
      <c r="H222" s="232">
        <v>42936</v>
      </c>
      <c r="I222" s="75">
        <v>1355.75</v>
      </c>
      <c r="J222" s="21"/>
      <c r="K222" s="30"/>
    </row>
    <row r="223" spans="1:11" ht="12.75">
      <c r="A223" s="478"/>
      <c r="B223" s="476"/>
      <c r="C223" s="533"/>
      <c r="D223" s="691"/>
      <c r="E223" s="476"/>
      <c r="F223" s="476"/>
      <c r="G223" s="476"/>
      <c r="H223" s="232">
        <v>42967</v>
      </c>
      <c r="I223" s="75">
        <v>1355.75</v>
      </c>
      <c r="J223" s="21"/>
      <c r="K223" s="30"/>
    </row>
    <row r="224" spans="1:11" ht="12.75">
      <c r="A224" s="478"/>
      <c r="B224" s="476"/>
      <c r="C224" s="533"/>
      <c r="D224" s="691"/>
      <c r="E224" s="476"/>
      <c r="F224" s="476"/>
      <c r="G224" s="476"/>
      <c r="H224" s="232">
        <v>42998</v>
      </c>
      <c r="I224" s="75">
        <v>1355.75</v>
      </c>
      <c r="J224" s="21"/>
      <c r="K224" s="30"/>
    </row>
    <row r="225" spans="1:11" ht="12.75">
      <c r="A225" s="432"/>
      <c r="B225" s="448"/>
      <c r="C225" s="689"/>
      <c r="D225" s="692"/>
      <c r="E225" s="448"/>
      <c r="F225" s="448"/>
      <c r="G225" s="448"/>
      <c r="H225" s="232">
        <v>43028</v>
      </c>
      <c r="I225" s="75">
        <v>1355.75</v>
      </c>
      <c r="J225" s="21"/>
      <c r="K225" s="30"/>
    </row>
    <row r="226" spans="1:11" ht="12.75">
      <c r="A226" s="482">
        <v>29</v>
      </c>
      <c r="B226" s="473" t="s">
        <v>110</v>
      </c>
      <c r="C226" s="534">
        <v>2916708</v>
      </c>
      <c r="D226" s="536" t="s">
        <v>1075</v>
      </c>
      <c r="E226" s="473">
        <v>42</v>
      </c>
      <c r="F226" s="528">
        <v>357</v>
      </c>
      <c r="G226" s="528">
        <v>1071</v>
      </c>
      <c r="H226" s="45">
        <v>42875</v>
      </c>
      <c r="I226" s="103">
        <v>535.5</v>
      </c>
      <c r="J226" s="46">
        <v>42877</v>
      </c>
      <c r="K226" s="47">
        <v>535.5</v>
      </c>
    </row>
    <row r="227" spans="1:11" ht="12.75">
      <c r="A227" s="483"/>
      <c r="B227" s="474"/>
      <c r="C227" s="535"/>
      <c r="D227" s="537"/>
      <c r="E227" s="474"/>
      <c r="F227" s="474"/>
      <c r="G227" s="474"/>
      <c r="H227" s="45">
        <v>42906</v>
      </c>
      <c r="I227" s="103">
        <v>535.5</v>
      </c>
      <c r="J227" s="46">
        <v>42906</v>
      </c>
      <c r="K227" s="47">
        <v>535.5</v>
      </c>
    </row>
    <row r="228" spans="1:11" ht="12.75">
      <c r="A228" s="477">
        <v>29</v>
      </c>
      <c r="B228" s="447" t="s">
        <v>110</v>
      </c>
      <c r="C228" s="477">
        <v>2916856</v>
      </c>
      <c r="D228" s="425" t="s">
        <v>1076</v>
      </c>
      <c r="E228" s="447">
        <v>545</v>
      </c>
      <c r="F228" s="529">
        <v>4632.5</v>
      </c>
      <c r="G228" s="529">
        <v>13897.5</v>
      </c>
      <c r="H228" s="232">
        <v>42875</v>
      </c>
      <c r="I228" s="75">
        <v>2316.25</v>
      </c>
      <c r="J228" s="21">
        <v>42887</v>
      </c>
      <c r="K228" s="75">
        <v>2316.25</v>
      </c>
    </row>
    <row r="229" spans="1:11" ht="12.75">
      <c r="A229" s="478"/>
      <c r="B229" s="476"/>
      <c r="C229" s="478"/>
      <c r="D229" s="492"/>
      <c r="E229" s="476"/>
      <c r="F229" s="476"/>
      <c r="G229" s="476"/>
      <c r="H229" s="232">
        <v>42906</v>
      </c>
      <c r="I229" s="75">
        <v>2316.25</v>
      </c>
      <c r="J229" s="21">
        <v>42902</v>
      </c>
      <c r="K229" s="75">
        <v>2316.25</v>
      </c>
    </row>
    <row r="230" spans="1:11" ht="12.75">
      <c r="A230" s="478"/>
      <c r="B230" s="476"/>
      <c r="C230" s="478"/>
      <c r="D230" s="492"/>
      <c r="E230" s="476"/>
      <c r="F230" s="476"/>
      <c r="G230" s="476"/>
      <c r="H230" s="232">
        <v>42936</v>
      </c>
      <c r="I230" s="75">
        <v>2316.25</v>
      </c>
      <c r="J230" s="21">
        <v>42935</v>
      </c>
      <c r="K230" s="75">
        <v>2316.25</v>
      </c>
    </row>
    <row r="231" spans="1:11" ht="12.75">
      <c r="A231" s="478"/>
      <c r="B231" s="476"/>
      <c r="C231" s="478"/>
      <c r="D231" s="492"/>
      <c r="E231" s="476"/>
      <c r="F231" s="476"/>
      <c r="G231" s="476"/>
      <c r="H231" s="232">
        <v>42967</v>
      </c>
      <c r="I231" s="75">
        <v>2316.25</v>
      </c>
      <c r="J231" s="21">
        <v>42965</v>
      </c>
      <c r="K231" s="75">
        <v>2316.25</v>
      </c>
    </row>
    <row r="232" spans="1:11" ht="12.75">
      <c r="A232" s="478"/>
      <c r="B232" s="476"/>
      <c r="C232" s="478"/>
      <c r="D232" s="492"/>
      <c r="E232" s="476"/>
      <c r="F232" s="476"/>
      <c r="G232" s="476"/>
      <c r="H232" s="232">
        <v>42998</v>
      </c>
      <c r="I232" s="75">
        <v>2316.25</v>
      </c>
      <c r="J232" s="21"/>
      <c r="K232" s="75"/>
    </row>
    <row r="233" spans="1:11" ht="12.75">
      <c r="A233" s="432"/>
      <c r="B233" s="448"/>
      <c r="C233" s="432"/>
      <c r="D233" s="453"/>
      <c r="E233" s="448"/>
      <c r="F233" s="448"/>
      <c r="G233" s="448"/>
      <c r="H233" s="232">
        <v>43028</v>
      </c>
      <c r="I233" s="75">
        <v>2316.25</v>
      </c>
      <c r="J233" s="21"/>
      <c r="K233" s="75"/>
    </row>
    <row r="234" spans="1:11" ht="12.75">
      <c r="A234" s="482">
        <v>29</v>
      </c>
      <c r="B234" s="482" t="s">
        <v>110</v>
      </c>
      <c r="C234" s="482">
        <v>2917003</v>
      </c>
      <c r="D234" s="485" t="s">
        <v>1077</v>
      </c>
      <c r="E234" s="473">
        <v>3227</v>
      </c>
      <c r="F234" s="528">
        <v>27429.5</v>
      </c>
      <c r="G234" s="528">
        <v>82288.5</v>
      </c>
      <c r="H234" s="45">
        <v>42875</v>
      </c>
      <c r="I234" s="103">
        <v>13714.75</v>
      </c>
      <c r="J234" s="48">
        <v>42894</v>
      </c>
      <c r="K234" s="49">
        <v>13714.75</v>
      </c>
    </row>
    <row r="235" spans="1:11" ht="12.75">
      <c r="A235" s="483"/>
      <c r="B235" s="483"/>
      <c r="C235" s="483"/>
      <c r="D235" s="486"/>
      <c r="E235" s="474"/>
      <c r="F235" s="474"/>
      <c r="G235" s="474"/>
      <c r="H235" s="45">
        <v>42906</v>
      </c>
      <c r="I235" s="103">
        <v>13714.75</v>
      </c>
      <c r="J235" s="48"/>
      <c r="K235" s="49"/>
    </row>
    <row r="236" spans="1:11" ht="12.75">
      <c r="A236" s="483"/>
      <c r="B236" s="483"/>
      <c r="C236" s="483"/>
      <c r="D236" s="486"/>
      <c r="E236" s="474"/>
      <c r="F236" s="474"/>
      <c r="G236" s="474"/>
      <c r="H236" s="45">
        <v>42936</v>
      </c>
      <c r="I236" s="103">
        <v>13714.75</v>
      </c>
      <c r="J236" s="48"/>
      <c r="K236" s="49"/>
    </row>
    <row r="237" spans="1:11" ht="12.75">
      <c r="A237" s="483"/>
      <c r="B237" s="483"/>
      <c r="C237" s="483"/>
      <c r="D237" s="486"/>
      <c r="E237" s="474"/>
      <c r="F237" s="474"/>
      <c r="G237" s="474"/>
      <c r="H237" s="45">
        <v>42967</v>
      </c>
      <c r="I237" s="103">
        <v>13714.75</v>
      </c>
      <c r="J237" s="48"/>
      <c r="K237" s="49"/>
    </row>
    <row r="238" spans="1:11" ht="12.75">
      <c r="A238" s="483"/>
      <c r="B238" s="483"/>
      <c r="C238" s="483"/>
      <c r="D238" s="486"/>
      <c r="E238" s="474"/>
      <c r="F238" s="474"/>
      <c r="G238" s="474"/>
      <c r="H238" s="45">
        <v>42998</v>
      </c>
      <c r="I238" s="103">
        <v>13714.75</v>
      </c>
      <c r="J238" s="48"/>
      <c r="K238" s="49"/>
    </row>
    <row r="239" spans="1:11" ht="12.75">
      <c r="A239" s="484"/>
      <c r="B239" s="484"/>
      <c r="C239" s="484"/>
      <c r="D239" s="487"/>
      <c r="E239" s="475"/>
      <c r="F239" s="475"/>
      <c r="G239" s="475"/>
      <c r="H239" s="45">
        <v>43028</v>
      </c>
      <c r="I239" s="103">
        <v>13714.75</v>
      </c>
      <c r="J239" s="48"/>
      <c r="K239" s="49"/>
    </row>
    <row r="240" spans="1:11" ht="12.75">
      <c r="A240" s="477">
        <v>29</v>
      </c>
      <c r="B240" s="447" t="s">
        <v>110</v>
      </c>
      <c r="C240" s="477">
        <v>2917508</v>
      </c>
      <c r="D240" s="425" t="s">
        <v>1078</v>
      </c>
      <c r="E240" s="447">
        <v>680</v>
      </c>
      <c r="F240" s="529">
        <v>5780</v>
      </c>
      <c r="G240" s="529">
        <v>17340</v>
      </c>
      <c r="H240" s="232">
        <v>42875</v>
      </c>
      <c r="I240" s="75">
        <v>2890</v>
      </c>
      <c r="J240" s="21"/>
      <c r="K240" s="30"/>
    </row>
    <row r="241" spans="1:11" ht="12.75">
      <c r="A241" s="478"/>
      <c r="B241" s="476"/>
      <c r="C241" s="478"/>
      <c r="D241" s="492"/>
      <c r="E241" s="476"/>
      <c r="F241" s="476"/>
      <c r="G241" s="476"/>
      <c r="H241" s="232">
        <v>42906</v>
      </c>
      <c r="I241" s="75">
        <v>2890</v>
      </c>
      <c r="J241" s="23"/>
      <c r="K241" s="231"/>
    </row>
    <row r="242" spans="1:11" ht="12.75">
      <c r="A242" s="478"/>
      <c r="B242" s="476"/>
      <c r="C242" s="478"/>
      <c r="D242" s="492"/>
      <c r="E242" s="476"/>
      <c r="F242" s="476"/>
      <c r="G242" s="476"/>
      <c r="H242" s="232">
        <v>42936</v>
      </c>
      <c r="I242" s="75">
        <v>2890</v>
      </c>
      <c r="J242" s="23"/>
      <c r="K242" s="24"/>
    </row>
    <row r="243" spans="1:11" ht="12.75">
      <c r="A243" s="478"/>
      <c r="B243" s="476"/>
      <c r="C243" s="478"/>
      <c r="D243" s="492"/>
      <c r="E243" s="476"/>
      <c r="F243" s="476"/>
      <c r="G243" s="476"/>
      <c r="H243" s="232">
        <v>42967</v>
      </c>
      <c r="I243" s="75">
        <v>2890</v>
      </c>
      <c r="J243" s="23"/>
      <c r="K243" s="231"/>
    </row>
    <row r="244" spans="1:11" ht="12.75">
      <c r="A244" s="478"/>
      <c r="B244" s="476"/>
      <c r="C244" s="478"/>
      <c r="D244" s="492"/>
      <c r="E244" s="476"/>
      <c r="F244" s="476"/>
      <c r="G244" s="476"/>
      <c r="H244" s="232">
        <v>42998</v>
      </c>
      <c r="I244" s="75">
        <v>2890</v>
      </c>
      <c r="J244" s="23"/>
      <c r="K244" s="231"/>
    </row>
    <row r="245" spans="1:11" ht="12.75">
      <c r="A245" s="432"/>
      <c r="B245" s="448"/>
      <c r="C245" s="432"/>
      <c r="D245" s="453"/>
      <c r="E245" s="448"/>
      <c r="F245" s="448"/>
      <c r="G245" s="448"/>
      <c r="H245" s="232">
        <v>43028</v>
      </c>
      <c r="I245" s="75">
        <v>2890</v>
      </c>
      <c r="J245" s="23"/>
      <c r="K245" s="231"/>
    </row>
    <row r="246" spans="1:11" ht="12.75">
      <c r="A246" s="482">
        <v>29</v>
      </c>
      <c r="B246" s="482" t="s">
        <v>110</v>
      </c>
      <c r="C246" s="482">
        <v>2918001</v>
      </c>
      <c r="D246" s="485" t="s">
        <v>1079</v>
      </c>
      <c r="E246" s="473">
        <v>145</v>
      </c>
      <c r="F246" s="528">
        <v>1232.5</v>
      </c>
      <c r="G246" s="528">
        <v>3697.5</v>
      </c>
      <c r="H246" s="45">
        <v>42875</v>
      </c>
      <c r="I246" s="103">
        <v>924.37</v>
      </c>
      <c r="J246" s="46">
        <v>42877</v>
      </c>
      <c r="K246" s="47">
        <v>924.37</v>
      </c>
    </row>
    <row r="247" spans="1:11" ht="12.75">
      <c r="A247" s="483"/>
      <c r="B247" s="483"/>
      <c r="C247" s="483"/>
      <c r="D247" s="486"/>
      <c r="E247" s="474"/>
      <c r="F247" s="474"/>
      <c r="G247" s="474"/>
      <c r="H247" s="45">
        <v>42906</v>
      </c>
      <c r="I247" s="103">
        <v>924.37</v>
      </c>
      <c r="J247" s="46"/>
      <c r="K247" s="47"/>
    </row>
    <row r="248" spans="1:11" ht="12.75">
      <c r="A248" s="483"/>
      <c r="B248" s="483"/>
      <c r="C248" s="483"/>
      <c r="D248" s="486"/>
      <c r="E248" s="474"/>
      <c r="F248" s="474"/>
      <c r="G248" s="474"/>
      <c r="H248" s="45">
        <v>42936</v>
      </c>
      <c r="I248" s="103">
        <v>924.38</v>
      </c>
      <c r="J248" s="46"/>
      <c r="K248" s="47"/>
    </row>
    <row r="249" spans="1:11" ht="12.75">
      <c r="A249" s="483"/>
      <c r="B249" s="483"/>
      <c r="C249" s="483"/>
      <c r="D249" s="486"/>
      <c r="E249" s="474"/>
      <c r="F249" s="474"/>
      <c r="G249" s="474"/>
      <c r="H249" s="45">
        <v>42967</v>
      </c>
      <c r="I249" s="103">
        <v>924.38</v>
      </c>
      <c r="J249" s="46"/>
      <c r="K249" s="47"/>
    </row>
    <row r="250" spans="1:11" ht="12.75">
      <c r="A250" s="477">
        <v>29</v>
      </c>
      <c r="B250" s="477" t="s">
        <v>110</v>
      </c>
      <c r="C250" s="477">
        <v>2918100</v>
      </c>
      <c r="D250" s="425" t="s">
        <v>1080</v>
      </c>
      <c r="E250" s="447">
        <v>1844</v>
      </c>
      <c r="F250" s="529">
        <v>15674</v>
      </c>
      <c r="G250" s="529">
        <v>47022</v>
      </c>
      <c r="H250" s="232">
        <v>42875</v>
      </c>
      <c r="I250" s="75">
        <v>7837</v>
      </c>
      <c r="J250" s="23"/>
      <c r="K250" s="231"/>
    </row>
    <row r="251" spans="1:11" ht="12.75">
      <c r="A251" s="478"/>
      <c r="B251" s="478"/>
      <c r="C251" s="478"/>
      <c r="D251" s="492"/>
      <c r="E251" s="476"/>
      <c r="F251" s="476"/>
      <c r="G251" s="476"/>
      <c r="H251" s="232">
        <v>42906</v>
      </c>
      <c r="I251" s="75">
        <v>7837</v>
      </c>
      <c r="J251" s="23"/>
      <c r="K251" s="231"/>
    </row>
    <row r="252" spans="1:11" ht="12.75">
      <c r="A252" s="478"/>
      <c r="B252" s="478"/>
      <c r="C252" s="478"/>
      <c r="D252" s="492"/>
      <c r="E252" s="476"/>
      <c r="F252" s="476"/>
      <c r="G252" s="476"/>
      <c r="H252" s="232">
        <v>42936</v>
      </c>
      <c r="I252" s="75">
        <v>7837</v>
      </c>
      <c r="J252" s="23"/>
      <c r="K252" s="231"/>
    </row>
    <row r="253" spans="1:11" ht="12.75">
      <c r="A253" s="478"/>
      <c r="B253" s="478"/>
      <c r="C253" s="478"/>
      <c r="D253" s="492"/>
      <c r="E253" s="476"/>
      <c r="F253" s="476"/>
      <c r="G253" s="476"/>
      <c r="H253" s="232">
        <v>42967</v>
      </c>
      <c r="I253" s="75">
        <v>7837</v>
      </c>
      <c r="J253" s="23"/>
      <c r="K253" s="231"/>
    </row>
    <row r="254" spans="1:11" ht="12.75">
      <c r="A254" s="478"/>
      <c r="B254" s="478"/>
      <c r="C254" s="478"/>
      <c r="D254" s="492"/>
      <c r="E254" s="476"/>
      <c r="F254" s="476"/>
      <c r="G254" s="476"/>
      <c r="H254" s="232">
        <v>42998</v>
      </c>
      <c r="I254" s="75">
        <v>7837</v>
      </c>
      <c r="J254" s="23"/>
      <c r="K254" s="231"/>
    </row>
    <row r="255" spans="1:11" ht="12.75">
      <c r="A255" s="432"/>
      <c r="B255" s="432"/>
      <c r="C255" s="432"/>
      <c r="D255" s="453"/>
      <c r="E255" s="448"/>
      <c r="F255" s="448"/>
      <c r="G255" s="448"/>
      <c r="H255" s="232">
        <v>43028</v>
      </c>
      <c r="I255" s="75">
        <v>7837</v>
      </c>
      <c r="J255" s="23"/>
      <c r="K255" s="231"/>
    </row>
    <row r="256" spans="1:11" ht="12.75">
      <c r="A256" s="482">
        <v>29</v>
      </c>
      <c r="B256" s="473" t="s">
        <v>110</v>
      </c>
      <c r="C256" s="679">
        <v>2919108</v>
      </c>
      <c r="D256" s="679" t="s">
        <v>1081</v>
      </c>
      <c r="E256" s="473">
        <v>581</v>
      </c>
      <c r="F256" s="528">
        <v>4938.5</v>
      </c>
      <c r="G256" s="528">
        <v>14815.5</v>
      </c>
      <c r="H256" s="45">
        <v>42875</v>
      </c>
      <c r="I256" s="103">
        <v>2469.25</v>
      </c>
      <c r="J256" s="46"/>
      <c r="K256" s="47"/>
    </row>
    <row r="257" spans="1:11" ht="12.75">
      <c r="A257" s="483"/>
      <c r="B257" s="474"/>
      <c r="C257" s="680"/>
      <c r="D257" s="680"/>
      <c r="E257" s="474"/>
      <c r="F257" s="474"/>
      <c r="G257" s="474"/>
      <c r="H257" s="45">
        <v>42906</v>
      </c>
      <c r="I257" s="103">
        <v>2469.25</v>
      </c>
      <c r="J257" s="46"/>
      <c r="K257" s="47"/>
    </row>
    <row r="258" spans="1:11" ht="12.75">
      <c r="A258" s="483"/>
      <c r="B258" s="474"/>
      <c r="C258" s="680"/>
      <c r="D258" s="680"/>
      <c r="E258" s="474"/>
      <c r="F258" s="474"/>
      <c r="G258" s="474"/>
      <c r="H258" s="45">
        <v>42936</v>
      </c>
      <c r="I258" s="103">
        <v>2469.25</v>
      </c>
      <c r="J258" s="46"/>
      <c r="K258" s="47"/>
    </row>
    <row r="259" spans="1:11" ht="12.75">
      <c r="A259" s="483"/>
      <c r="B259" s="474"/>
      <c r="C259" s="680"/>
      <c r="D259" s="680"/>
      <c r="E259" s="474"/>
      <c r="F259" s="474"/>
      <c r="G259" s="474"/>
      <c r="H259" s="45">
        <v>42967</v>
      </c>
      <c r="I259" s="103">
        <v>2469.25</v>
      </c>
      <c r="J259" s="46"/>
      <c r="K259" s="47"/>
    </row>
    <row r="260" spans="1:11" ht="12.75">
      <c r="A260" s="483"/>
      <c r="B260" s="474"/>
      <c r="C260" s="680"/>
      <c r="D260" s="680"/>
      <c r="E260" s="474"/>
      <c r="F260" s="474"/>
      <c r="G260" s="474"/>
      <c r="H260" s="45">
        <v>42998</v>
      </c>
      <c r="I260" s="103">
        <v>2469.25</v>
      </c>
      <c r="J260" s="46"/>
      <c r="K260" s="47"/>
    </row>
    <row r="261" spans="1:11" ht="12.75">
      <c r="A261" s="484"/>
      <c r="B261" s="475"/>
      <c r="C261" s="684"/>
      <c r="D261" s="684"/>
      <c r="E261" s="475"/>
      <c r="F261" s="475"/>
      <c r="G261" s="475"/>
      <c r="H261" s="45">
        <v>43028</v>
      </c>
      <c r="I261" s="103">
        <v>2469.25</v>
      </c>
      <c r="J261" s="46"/>
      <c r="K261" s="47"/>
    </row>
    <row r="262" spans="1:11" ht="12.75">
      <c r="A262" s="477">
        <v>29</v>
      </c>
      <c r="B262" s="477" t="s">
        <v>110</v>
      </c>
      <c r="C262" s="681">
        <v>2920106</v>
      </c>
      <c r="D262" s="681" t="s">
        <v>1082</v>
      </c>
      <c r="E262" s="447">
        <v>1598</v>
      </c>
      <c r="F262" s="529">
        <v>13583</v>
      </c>
      <c r="G262" s="529">
        <v>40749</v>
      </c>
      <c r="H262" s="232">
        <v>42875</v>
      </c>
      <c r="I262" s="75">
        <v>6791.5</v>
      </c>
      <c r="J262" s="23">
        <v>42877</v>
      </c>
      <c r="K262" s="24">
        <v>6791.5</v>
      </c>
    </row>
    <row r="263" spans="1:11" ht="12.75">
      <c r="A263" s="478"/>
      <c r="B263" s="478"/>
      <c r="C263" s="682"/>
      <c r="D263" s="682"/>
      <c r="E263" s="476"/>
      <c r="F263" s="476"/>
      <c r="G263" s="476"/>
      <c r="H263" s="232">
        <v>42906</v>
      </c>
      <c r="I263" s="75">
        <v>6791.5</v>
      </c>
      <c r="J263" s="23">
        <v>42949</v>
      </c>
      <c r="K263" s="24">
        <v>6791.5</v>
      </c>
    </row>
    <row r="264" spans="1:11" ht="12.75">
      <c r="A264" s="478"/>
      <c r="B264" s="478"/>
      <c r="C264" s="682"/>
      <c r="D264" s="682"/>
      <c r="E264" s="476"/>
      <c r="F264" s="476"/>
      <c r="G264" s="476"/>
      <c r="H264" s="232">
        <v>42936</v>
      </c>
      <c r="I264" s="75">
        <v>6791.5</v>
      </c>
      <c r="J264" s="23">
        <v>42930</v>
      </c>
      <c r="K264" s="24">
        <v>6791.5</v>
      </c>
    </row>
    <row r="265" spans="1:11" ht="12.75">
      <c r="A265" s="478"/>
      <c r="B265" s="478"/>
      <c r="C265" s="682"/>
      <c r="D265" s="682"/>
      <c r="E265" s="476"/>
      <c r="F265" s="476"/>
      <c r="G265" s="476"/>
      <c r="H265" s="232">
        <v>42967</v>
      </c>
      <c r="I265" s="75">
        <v>6791.5</v>
      </c>
      <c r="J265" s="23"/>
      <c r="K265" s="24"/>
    </row>
    <row r="266" spans="1:11" ht="12.75">
      <c r="A266" s="478"/>
      <c r="B266" s="478"/>
      <c r="C266" s="682"/>
      <c r="D266" s="682"/>
      <c r="E266" s="476"/>
      <c r="F266" s="476"/>
      <c r="G266" s="476"/>
      <c r="H266" s="232">
        <v>42998</v>
      </c>
      <c r="I266" s="75">
        <v>6791.5</v>
      </c>
      <c r="J266" s="23"/>
      <c r="K266" s="24"/>
    </row>
    <row r="267" spans="1:11" ht="12.75">
      <c r="A267" s="432"/>
      <c r="B267" s="432"/>
      <c r="C267" s="683"/>
      <c r="D267" s="683"/>
      <c r="E267" s="448"/>
      <c r="F267" s="448"/>
      <c r="G267" s="448"/>
      <c r="H267" s="232">
        <v>43028</v>
      </c>
      <c r="I267" s="75">
        <v>6791.5</v>
      </c>
      <c r="J267" s="23"/>
      <c r="K267" s="24"/>
    </row>
    <row r="268" spans="1:11" ht="12.75">
      <c r="A268" s="482">
        <v>29</v>
      </c>
      <c r="B268" s="473" t="s">
        <v>110</v>
      </c>
      <c r="C268" s="679">
        <v>2921203</v>
      </c>
      <c r="D268" s="679" t="s">
        <v>1083</v>
      </c>
      <c r="E268" s="473">
        <v>1229</v>
      </c>
      <c r="F268" s="528">
        <v>10446.5</v>
      </c>
      <c r="G268" s="528">
        <v>31339.5</v>
      </c>
      <c r="H268" s="45">
        <v>42875</v>
      </c>
      <c r="I268" s="103">
        <v>5223.25</v>
      </c>
      <c r="J268" s="46"/>
      <c r="K268" s="103"/>
    </row>
    <row r="269" spans="1:11" ht="12.75">
      <c r="A269" s="483"/>
      <c r="B269" s="474"/>
      <c r="C269" s="680"/>
      <c r="D269" s="680"/>
      <c r="E269" s="474"/>
      <c r="F269" s="474"/>
      <c r="G269" s="474"/>
      <c r="H269" s="45">
        <v>42906</v>
      </c>
      <c r="I269" s="103">
        <v>5223.25</v>
      </c>
      <c r="J269" s="46">
        <v>42906</v>
      </c>
      <c r="K269" s="103">
        <v>5223.25</v>
      </c>
    </row>
    <row r="270" spans="1:11" ht="12.75">
      <c r="A270" s="483"/>
      <c r="B270" s="474"/>
      <c r="C270" s="680"/>
      <c r="D270" s="680"/>
      <c r="E270" s="474"/>
      <c r="F270" s="474"/>
      <c r="G270" s="474"/>
      <c r="H270" s="45">
        <v>42936</v>
      </c>
      <c r="I270" s="103">
        <v>5223.25</v>
      </c>
      <c r="J270" s="46">
        <v>42936</v>
      </c>
      <c r="K270" s="103">
        <v>5223.25</v>
      </c>
    </row>
    <row r="271" spans="1:11" ht="12.75">
      <c r="A271" s="483"/>
      <c r="B271" s="474"/>
      <c r="C271" s="680"/>
      <c r="D271" s="680"/>
      <c r="E271" s="474"/>
      <c r="F271" s="474"/>
      <c r="G271" s="474"/>
      <c r="H271" s="45">
        <v>42967</v>
      </c>
      <c r="I271" s="103">
        <v>5223.25</v>
      </c>
      <c r="J271" s="46">
        <v>42905</v>
      </c>
      <c r="K271" s="103">
        <v>5223.25</v>
      </c>
    </row>
    <row r="272" spans="1:11" ht="12.75">
      <c r="A272" s="483"/>
      <c r="B272" s="474"/>
      <c r="C272" s="680"/>
      <c r="D272" s="680"/>
      <c r="E272" s="474"/>
      <c r="F272" s="474"/>
      <c r="G272" s="474"/>
      <c r="H272" s="45">
        <v>42998</v>
      </c>
      <c r="I272" s="103">
        <v>5223.25</v>
      </c>
      <c r="J272" s="46"/>
      <c r="K272" s="103"/>
    </row>
    <row r="273" spans="1:11" ht="12.75">
      <c r="A273" s="484"/>
      <c r="B273" s="474"/>
      <c r="C273" s="680"/>
      <c r="D273" s="680"/>
      <c r="E273" s="474"/>
      <c r="F273" s="475"/>
      <c r="G273" s="475"/>
      <c r="H273" s="45">
        <v>43028</v>
      </c>
      <c r="I273" s="103">
        <v>5223.25</v>
      </c>
      <c r="J273" s="46"/>
      <c r="K273" s="103"/>
    </row>
    <row r="274" spans="1:11" ht="12.75">
      <c r="A274" s="477">
        <v>29</v>
      </c>
      <c r="B274" s="447" t="s">
        <v>110</v>
      </c>
      <c r="C274" s="681">
        <v>2921500</v>
      </c>
      <c r="D274" s="681" t="s">
        <v>1084</v>
      </c>
      <c r="E274" s="447">
        <v>3074</v>
      </c>
      <c r="F274" s="529">
        <v>26129</v>
      </c>
      <c r="G274" s="529">
        <v>78387</v>
      </c>
      <c r="H274" s="232">
        <v>42875</v>
      </c>
      <c r="I274" s="75">
        <v>13064.5</v>
      </c>
      <c r="J274" s="21"/>
      <c r="K274" s="75"/>
    </row>
    <row r="275" spans="1:11" ht="12.75">
      <c r="A275" s="478"/>
      <c r="B275" s="476"/>
      <c r="C275" s="682"/>
      <c r="D275" s="682"/>
      <c r="E275" s="476"/>
      <c r="F275" s="476"/>
      <c r="G275" s="476"/>
      <c r="H275" s="232">
        <v>42906</v>
      </c>
      <c r="I275" s="75">
        <v>13064.5</v>
      </c>
      <c r="J275" s="21"/>
      <c r="K275" s="75"/>
    </row>
    <row r="276" spans="1:11" ht="12.75">
      <c r="A276" s="478"/>
      <c r="B276" s="476"/>
      <c r="C276" s="682"/>
      <c r="D276" s="682"/>
      <c r="E276" s="476"/>
      <c r="F276" s="476"/>
      <c r="G276" s="476"/>
      <c r="H276" s="232">
        <v>42936</v>
      </c>
      <c r="I276" s="75">
        <v>13064.5</v>
      </c>
      <c r="J276" s="21"/>
      <c r="K276" s="75"/>
    </row>
    <row r="277" spans="1:11" ht="12.75">
      <c r="A277" s="478"/>
      <c r="B277" s="476"/>
      <c r="C277" s="682"/>
      <c r="D277" s="682"/>
      <c r="E277" s="476"/>
      <c r="F277" s="476"/>
      <c r="G277" s="476"/>
      <c r="H277" s="232">
        <v>42967</v>
      </c>
      <c r="I277" s="75">
        <v>13064.5</v>
      </c>
      <c r="J277" s="21"/>
      <c r="K277" s="30"/>
    </row>
    <row r="278" spans="1:11" ht="12.75">
      <c r="A278" s="478"/>
      <c r="B278" s="476"/>
      <c r="C278" s="682"/>
      <c r="D278" s="682"/>
      <c r="E278" s="476"/>
      <c r="F278" s="476"/>
      <c r="G278" s="476"/>
      <c r="H278" s="232">
        <v>42998</v>
      </c>
      <c r="I278" s="75">
        <v>13064.5</v>
      </c>
      <c r="J278" s="21"/>
      <c r="K278" s="30"/>
    </row>
    <row r="279" spans="1:11" ht="12.75">
      <c r="A279" s="432"/>
      <c r="B279" s="448"/>
      <c r="C279" s="683"/>
      <c r="D279" s="683"/>
      <c r="E279" s="448"/>
      <c r="F279" s="448"/>
      <c r="G279" s="448"/>
      <c r="H279" s="232">
        <v>43028</v>
      </c>
      <c r="I279" s="75">
        <v>13064.5</v>
      </c>
      <c r="J279" s="21"/>
      <c r="K279" s="30"/>
    </row>
    <row r="280" spans="1:11" ht="12.75">
      <c r="A280" s="482">
        <v>29</v>
      </c>
      <c r="B280" s="482" t="s">
        <v>110</v>
      </c>
      <c r="C280" s="679">
        <v>2922102</v>
      </c>
      <c r="D280" s="679" t="s">
        <v>1085</v>
      </c>
      <c r="E280" s="473">
        <v>71</v>
      </c>
      <c r="F280" s="528">
        <v>603.5</v>
      </c>
      <c r="G280" s="528">
        <v>1810.5</v>
      </c>
      <c r="H280" s="45">
        <v>42875</v>
      </c>
      <c r="I280" s="103">
        <v>905.25</v>
      </c>
      <c r="J280" s="46">
        <v>42884</v>
      </c>
      <c r="K280" s="103">
        <v>905.25</v>
      </c>
    </row>
    <row r="281" spans="1:11" ht="12.75">
      <c r="A281" s="483"/>
      <c r="B281" s="483"/>
      <c r="C281" s="680"/>
      <c r="D281" s="680"/>
      <c r="E281" s="474"/>
      <c r="F281" s="474"/>
      <c r="G281" s="474"/>
      <c r="H281" s="45">
        <v>42906</v>
      </c>
      <c r="I281" s="103">
        <v>905.25</v>
      </c>
      <c r="J281" s="46">
        <v>42927</v>
      </c>
      <c r="K281" s="47">
        <v>905.25</v>
      </c>
    </row>
    <row r="282" spans="1:11" ht="12.75">
      <c r="A282" s="477">
        <v>29</v>
      </c>
      <c r="B282" s="447" t="s">
        <v>110</v>
      </c>
      <c r="C282" s="681">
        <v>2922656</v>
      </c>
      <c r="D282" s="681" t="s">
        <v>1086</v>
      </c>
      <c r="E282" s="447">
        <v>1052</v>
      </c>
      <c r="F282" s="529">
        <v>8942</v>
      </c>
      <c r="G282" s="529">
        <v>26826</v>
      </c>
      <c r="H282" s="232">
        <v>42875</v>
      </c>
      <c r="I282" s="75">
        <v>4471</v>
      </c>
      <c r="J282" s="23"/>
      <c r="K282" s="24"/>
    </row>
    <row r="283" spans="1:11" ht="12.75">
      <c r="A283" s="478"/>
      <c r="B283" s="476"/>
      <c r="C283" s="682"/>
      <c r="D283" s="682"/>
      <c r="E283" s="476"/>
      <c r="F283" s="476"/>
      <c r="G283" s="476"/>
      <c r="H283" s="232">
        <v>42906</v>
      </c>
      <c r="I283" s="75">
        <v>4471</v>
      </c>
      <c r="J283" s="23"/>
      <c r="K283" s="24"/>
    </row>
    <row r="284" spans="1:11" ht="12.75">
      <c r="A284" s="478"/>
      <c r="B284" s="476"/>
      <c r="C284" s="682"/>
      <c r="D284" s="682"/>
      <c r="E284" s="476"/>
      <c r="F284" s="476"/>
      <c r="G284" s="476"/>
      <c r="H284" s="232">
        <v>42936</v>
      </c>
      <c r="I284" s="75">
        <v>4471</v>
      </c>
      <c r="J284" s="23"/>
      <c r="K284" s="24"/>
    </row>
    <row r="285" spans="1:11" ht="12.75">
      <c r="A285" s="478"/>
      <c r="B285" s="476"/>
      <c r="C285" s="682"/>
      <c r="D285" s="682"/>
      <c r="E285" s="476"/>
      <c r="F285" s="476"/>
      <c r="G285" s="476"/>
      <c r="H285" s="232">
        <v>42967</v>
      </c>
      <c r="I285" s="75">
        <v>4471</v>
      </c>
      <c r="J285" s="21"/>
      <c r="K285" s="75"/>
    </row>
    <row r="286" spans="1:11" ht="12.75">
      <c r="A286" s="478"/>
      <c r="B286" s="476"/>
      <c r="C286" s="682"/>
      <c r="D286" s="682"/>
      <c r="E286" s="476"/>
      <c r="F286" s="476"/>
      <c r="G286" s="476"/>
      <c r="H286" s="232">
        <v>42998</v>
      </c>
      <c r="I286" s="75">
        <v>4471</v>
      </c>
      <c r="J286" s="21"/>
      <c r="K286" s="75"/>
    </row>
    <row r="287" spans="1:11" ht="12.75">
      <c r="A287" s="432"/>
      <c r="B287" s="448"/>
      <c r="C287" s="683"/>
      <c r="D287" s="683"/>
      <c r="E287" s="448"/>
      <c r="F287" s="448"/>
      <c r="G287" s="448"/>
      <c r="H287" s="232">
        <v>43028</v>
      </c>
      <c r="I287" s="75">
        <v>4471</v>
      </c>
      <c r="J287" s="21"/>
      <c r="K287" s="75"/>
    </row>
    <row r="288" spans="1:11" ht="12.75">
      <c r="A288" s="482">
        <v>29</v>
      </c>
      <c r="B288" s="482" t="s">
        <v>110</v>
      </c>
      <c r="C288" s="679">
        <v>2922730</v>
      </c>
      <c r="D288" s="679" t="s">
        <v>1087</v>
      </c>
      <c r="E288" s="473">
        <v>517</v>
      </c>
      <c r="F288" s="528">
        <v>4394.5</v>
      </c>
      <c r="G288" s="528">
        <v>13183.5</v>
      </c>
      <c r="H288" s="45">
        <v>42875</v>
      </c>
      <c r="I288" s="103">
        <v>2197.25</v>
      </c>
      <c r="J288" s="46">
        <v>42963</v>
      </c>
      <c r="K288" s="103">
        <v>2197.25</v>
      </c>
    </row>
    <row r="289" spans="1:11" ht="12.75">
      <c r="A289" s="483"/>
      <c r="B289" s="483"/>
      <c r="C289" s="680"/>
      <c r="D289" s="680"/>
      <c r="E289" s="474"/>
      <c r="F289" s="474"/>
      <c r="G289" s="474"/>
      <c r="H289" s="45">
        <v>42906</v>
      </c>
      <c r="I289" s="103">
        <v>2197.25</v>
      </c>
      <c r="J289" s="46">
        <v>42963</v>
      </c>
      <c r="K289" s="103">
        <v>2197.25</v>
      </c>
    </row>
    <row r="290" spans="1:11" ht="12.75">
      <c r="A290" s="483"/>
      <c r="B290" s="483"/>
      <c r="C290" s="680"/>
      <c r="D290" s="680"/>
      <c r="E290" s="474"/>
      <c r="F290" s="474"/>
      <c r="G290" s="474"/>
      <c r="H290" s="45">
        <v>42936</v>
      </c>
      <c r="I290" s="103">
        <v>2197.25</v>
      </c>
      <c r="J290" s="46">
        <v>42990</v>
      </c>
      <c r="K290" s="103">
        <v>2197.25</v>
      </c>
    </row>
    <row r="291" spans="1:11" ht="12.75">
      <c r="A291" s="483"/>
      <c r="B291" s="483"/>
      <c r="C291" s="680"/>
      <c r="D291" s="680"/>
      <c r="E291" s="474"/>
      <c r="F291" s="474"/>
      <c r="G291" s="474"/>
      <c r="H291" s="45">
        <v>42967</v>
      </c>
      <c r="I291" s="103">
        <v>2197.25</v>
      </c>
      <c r="J291" s="46"/>
      <c r="K291" s="103"/>
    </row>
    <row r="292" spans="1:11" ht="12.75">
      <c r="A292" s="483"/>
      <c r="B292" s="483"/>
      <c r="C292" s="680"/>
      <c r="D292" s="680"/>
      <c r="E292" s="474"/>
      <c r="F292" s="474"/>
      <c r="G292" s="474"/>
      <c r="H292" s="45">
        <v>42998</v>
      </c>
      <c r="I292" s="103">
        <v>2197.25</v>
      </c>
      <c r="J292" s="46"/>
      <c r="K292" s="103"/>
    </row>
    <row r="293" spans="1:11" ht="12.75">
      <c r="A293" s="484"/>
      <c r="B293" s="484"/>
      <c r="C293" s="684"/>
      <c r="D293" s="684"/>
      <c r="E293" s="475"/>
      <c r="F293" s="475"/>
      <c r="G293" s="475"/>
      <c r="H293" s="45">
        <v>43028</v>
      </c>
      <c r="I293" s="103">
        <v>2197.25</v>
      </c>
      <c r="J293" s="46"/>
      <c r="K293" s="103"/>
    </row>
    <row r="294" spans="1:11" ht="12.75">
      <c r="A294" s="477">
        <v>29</v>
      </c>
      <c r="B294" s="447" t="s">
        <v>110</v>
      </c>
      <c r="C294" s="681">
        <v>2922805</v>
      </c>
      <c r="D294" s="681" t="s">
        <v>1088</v>
      </c>
      <c r="E294" s="447">
        <v>176</v>
      </c>
      <c r="F294" s="529">
        <v>1496</v>
      </c>
      <c r="G294" s="529">
        <v>4488</v>
      </c>
      <c r="H294" s="232">
        <v>42875</v>
      </c>
      <c r="I294" s="75">
        <v>897.6</v>
      </c>
      <c r="J294" s="21"/>
      <c r="K294" s="75"/>
    </row>
    <row r="295" spans="1:11" ht="12.75">
      <c r="A295" s="478"/>
      <c r="B295" s="476"/>
      <c r="C295" s="682"/>
      <c r="D295" s="682"/>
      <c r="E295" s="476"/>
      <c r="F295" s="476"/>
      <c r="G295" s="476"/>
      <c r="H295" s="232">
        <v>42906</v>
      </c>
      <c r="I295" s="75">
        <v>897.6</v>
      </c>
      <c r="J295" s="21"/>
      <c r="K295" s="75"/>
    </row>
    <row r="296" spans="1:11" ht="12.75">
      <c r="A296" s="478"/>
      <c r="B296" s="476"/>
      <c r="C296" s="682"/>
      <c r="D296" s="682"/>
      <c r="E296" s="476"/>
      <c r="F296" s="476"/>
      <c r="G296" s="476"/>
      <c r="H296" s="232">
        <v>42936</v>
      </c>
      <c r="I296" s="75">
        <v>897.6</v>
      </c>
      <c r="J296" s="21"/>
      <c r="K296" s="75"/>
    </row>
    <row r="297" spans="1:11" ht="12.75">
      <c r="A297" s="478"/>
      <c r="B297" s="476"/>
      <c r="C297" s="682"/>
      <c r="D297" s="682"/>
      <c r="E297" s="476"/>
      <c r="F297" s="476"/>
      <c r="G297" s="476"/>
      <c r="H297" s="232">
        <v>42967</v>
      </c>
      <c r="I297" s="75">
        <v>897.6</v>
      </c>
      <c r="J297" s="23"/>
      <c r="K297" s="231"/>
    </row>
    <row r="298" spans="1:11" ht="12.75">
      <c r="A298" s="478"/>
      <c r="B298" s="476"/>
      <c r="C298" s="682"/>
      <c r="D298" s="682"/>
      <c r="E298" s="476"/>
      <c r="F298" s="476"/>
      <c r="G298" s="476"/>
      <c r="H298" s="232">
        <v>42998</v>
      </c>
      <c r="I298" s="75">
        <v>897.6</v>
      </c>
      <c r="J298" s="23"/>
      <c r="K298" s="231"/>
    </row>
    <row r="299" spans="1:11" ht="12.75">
      <c r="A299" s="482">
        <v>29</v>
      </c>
      <c r="B299" s="482" t="s">
        <v>110</v>
      </c>
      <c r="C299" s="679">
        <v>2922904</v>
      </c>
      <c r="D299" s="679" t="s">
        <v>1089</v>
      </c>
      <c r="E299" s="473">
        <v>1388</v>
      </c>
      <c r="F299" s="528">
        <v>11798</v>
      </c>
      <c r="G299" s="528">
        <v>35394</v>
      </c>
      <c r="H299" s="45">
        <v>42875</v>
      </c>
      <c r="I299" s="103">
        <v>5899</v>
      </c>
      <c r="J299" s="46"/>
      <c r="K299" s="103"/>
    </row>
    <row r="300" spans="1:11" ht="12.75">
      <c r="A300" s="483"/>
      <c r="B300" s="483"/>
      <c r="C300" s="680"/>
      <c r="D300" s="680"/>
      <c r="E300" s="474"/>
      <c r="F300" s="474"/>
      <c r="G300" s="474"/>
      <c r="H300" s="45">
        <v>42906</v>
      </c>
      <c r="I300" s="103">
        <v>5899</v>
      </c>
      <c r="J300" s="46"/>
      <c r="K300" s="103"/>
    </row>
    <row r="301" spans="1:11" ht="12.75">
      <c r="A301" s="483"/>
      <c r="B301" s="483"/>
      <c r="C301" s="680"/>
      <c r="D301" s="680"/>
      <c r="E301" s="474"/>
      <c r="F301" s="474"/>
      <c r="G301" s="474"/>
      <c r="H301" s="45">
        <v>42936</v>
      </c>
      <c r="I301" s="103">
        <v>5899</v>
      </c>
      <c r="J301" s="46"/>
      <c r="K301" s="103"/>
    </row>
    <row r="302" spans="1:11" ht="12.75">
      <c r="A302" s="483"/>
      <c r="B302" s="483"/>
      <c r="C302" s="680"/>
      <c r="D302" s="680"/>
      <c r="E302" s="474"/>
      <c r="F302" s="474"/>
      <c r="G302" s="474"/>
      <c r="H302" s="45">
        <v>42967</v>
      </c>
      <c r="I302" s="103">
        <v>5899</v>
      </c>
      <c r="J302" s="46"/>
      <c r="K302" s="103"/>
    </row>
    <row r="303" spans="1:11" ht="12.75">
      <c r="A303" s="483"/>
      <c r="B303" s="483"/>
      <c r="C303" s="680"/>
      <c r="D303" s="680"/>
      <c r="E303" s="474"/>
      <c r="F303" s="474"/>
      <c r="G303" s="474"/>
      <c r="H303" s="45">
        <v>42998</v>
      </c>
      <c r="I303" s="103">
        <v>5899</v>
      </c>
      <c r="J303" s="46"/>
      <c r="K303" s="103"/>
    </row>
    <row r="304" spans="1:11" ht="12.75">
      <c r="A304" s="484"/>
      <c r="B304" s="484"/>
      <c r="C304" s="684"/>
      <c r="D304" s="684"/>
      <c r="E304" s="475"/>
      <c r="F304" s="475"/>
      <c r="G304" s="475"/>
      <c r="H304" s="45">
        <v>43028</v>
      </c>
      <c r="I304" s="103">
        <v>5899</v>
      </c>
      <c r="J304" s="46"/>
      <c r="K304" s="103"/>
    </row>
    <row r="305" spans="1:11" ht="12.75">
      <c r="A305" s="477">
        <v>29</v>
      </c>
      <c r="B305" s="447" t="s">
        <v>110</v>
      </c>
      <c r="C305" s="681">
        <v>2923050</v>
      </c>
      <c r="D305" s="681" t="s">
        <v>1090</v>
      </c>
      <c r="E305" s="447">
        <v>536</v>
      </c>
      <c r="F305" s="529">
        <v>4556</v>
      </c>
      <c r="G305" s="529">
        <v>13668</v>
      </c>
      <c r="H305" s="232">
        <v>42875</v>
      </c>
      <c r="I305" s="75">
        <v>2278</v>
      </c>
      <c r="J305" s="23">
        <v>42927</v>
      </c>
      <c r="K305" s="24">
        <v>2278</v>
      </c>
    </row>
    <row r="306" spans="1:11" ht="12.75">
      <c r="A306" s="478"/>
      <c r="B306" s="476"/>
      <c r="C306" s="682"/>
      <c r="D306" s="682"/>
      <c r="E306" s="476"/>
      <c r="F306" s="476"/>
      <c r="G306" s="476"/>
      <c r="H306" s="232">
        <v>42906</v>
      </c>
      <c r="I306" s="75">
        <v>2278</v>
      </c>
      <c r="J306" s="23"/>
      <c r="K306" s="24"/>
    </row>
    <row r="307" spans="1:11" ht="12.75">
      <c r="A307" s="478"/>
      <c r="B307" s="476"/>
      <c r="C307" s="682"/>
      <c r="D307" s="682"/>
      <c r="E307" s="476"/>
      <c r="F307" s="476"/>
      <c r="G307" s="476"/>
      <c r="H307" s="232">
        <v>42936</v>
      </c>
      <c r="I307" s="75">
        <v>2278</v>
      </c>
      <c r="J307" s="23">
        <v>42936</v>
      </c>
      <c r="K307" s="24">
        <v>2278</v>
      </c>
    </row>
    <row r="308" spans="1:11" ht="12.75">
      <c r="A308" s="478"/>
      <c r="B308" s="476"/>
      <c r="C308" s="682"/>
      <c r="D308" s="682"/>
      <c r="E308" s="476"/>
      <c r="F308" s="476"/>
      <c r="G308" s="476"/>
      <c r="H308" s="232">
        <v>42967</v>
      </c>
      <c r="I308" s="75">
        <v>2278</v>
      </c>
      <c r="J308" s="23"/>
      <c r="K308" s="24"/>
    </row>
    <row r="309" spans="1:11" ht="12.75">
      <c r="A309" s="478"/>
      <c r="B309" s="476"/>
      <c r="C309" s="682"/>
      <c r="D309" s="682"/>
      <c r="E309" s="476"/>
      <c r="F309" s="476"/>
      <c r="G309" s="476"/>
      <c r="H309" s="232">
        <v>42998</v>
      </c>
      <c r="I309" s="75">
        <v>2278</v>
      </c>
      <c r="J309" s="23"/>
      <c r="K309" s="24"/>
    </row>
    <row r="310" spans="1:11" ht="12.75">
      <c r="A310" s="432"/>
      <c r="B310" s="448"/>
      <c r="C310" s="683"/>
      <c r="D310" s="683"/>
      <c r="E310" s="448"/>
      <c r="F310" s="448"/>
      <c r="G310" s="448"/>
      <c r="H310" s="232">
        <v>43028</v>
      </c>
      <c r="I310" s="75">
        <v>2278</v>
      </c>
      <c r="J310" s="23"/>
      <c r="K310" s="24"/>
    </row>
    <row r="311" spans="1:11" ht="12.75">
      <c r="A311" s="482">
        <v>29</v>
      </c>
      <c r="B311" s="482" t="s">
        <v>110</v>
      </c>
      <c r="C311" s="679">
        <v>2923100</v>
      </c>
      <c r="D311" s="679" t="s">
        <v>1091</v>
      </c>
      <c r="E311" s="473">
        <v>1117</v>
      </c>
      <c r="F311" s="528">
        <v>9494.5</v>
      </c>
      <c r="G311" s="528">
        <v>28483.5</v>
      </c>
      <c r="H311" s="45">
        <v>42875</v>
      </c>
      <c r="I311" s="103">
        <v>4747.25</v>
      </c>
      <c r="J311" s="48">
        <v>42915</v>
      </c>
      <c r="K311" s="49">
        <v>4747.25</v>
      </c>
    </row>
    <row r="312" spans="1:11" ht="12.75">
      <c r="A312" s="483"/>
      <c r="B312" s="483"/>
      <c r="C312" s="680"/>
      <c r="D312" s="680"/>
      <c r="E312" s="474"/>
      <c r="F312" s="474"/>
      <c r="G312" s="474"/>
      <c r="H312" s="45">
        <v>42906</v>
      </c>
      <c r="I312" s="103">
        <v>4747.25</v>
      </c>
      <c r="J312" s="48">
        <v>42915</v>
      </c>
      <c r="K312" s="49">
        <v>4747.25</v>
      </c>
    </row>
    <row r="313" spans="1:11" ht="12.75">
      <c r="A313" s="483"/>
      <c r="B313" s="483"/>
      <c r="C313" s="680"/>
      <c r="D313" s="680"/>
      <c r="E313" s="474"/>
      <c r="F313" s="474"/>
      <c r="G313" s="474"/>
      <c r="H313" s="45">
        <v>42936</v>
      </c>
      <c r="I313" s="103">
        <v>4747.25</v>
      </c>
      <c r="J313" s="46">
        <v>42929</v>
      </c>
      <c r="K313" s="103">
        <v>4747.25</v>
      </c>
    </row>
    <row r="314" spans="1:11" ht="12.75">
      <c r="A314" s="483"/>
      <c r="B314" s="483"/>
      <c r="C314" s="680"/>
      <c r="D314" s="680"/>
      <c r="E314" s="474"/>
      <c r="F314" s="474"/>
      <c r="G314" s="474"/>
      <c r="H314" s="45">
        <v>42967</v>
      </c>
      <c r="I314" s="103">
        <v>4747.25</v>
      </c>
      <c r="J314" s="46">
        <v>42955</v>
      </c>
      <c r="K314" s="103">
        <v>4747.25</v>
      </c>
    </row>
    <row r="315" spans="1:11" ht="12.75">
      <c r="A315" s="483"/>
      <c r="B315" s="483"/>
      <c r="C315" s="680"/>
      <c r="D315" s="680"/>
      <c r="E315" s="474"/>
      <c r="F315" s="474"/>
      <c r="G315" s="474"/>
      <c r="H315" s="45">
        <v>42998</v>
      </c>
      <c r="I315" s="103">
        <v>4747.25</v>
      </c>
      <c r="J315" s="46"/>
      <c r="K315" s="103"/>
    </row>
    <row r="316" spans="1:11" ht="12.75">
      <c r="A316" s="484"/>
      <c r="B316" s="484"/>
      <c r="C316" s="684"/>
      <c r="D316" s="684"/>
      <c r="E316" s="475"/>
      <c r="F316" s="475"/>
      <c r="G316" s="475"/>
      <c r="H316" s="45">
        <v>43028</v>
      </c>
      <c r="I316" s="103">
        <v>4747.25</v>
      </c>
      <c r="J316" s="46"/>
      <c r="K316" s="103"/>
    </row>
    <row r="317" spans="1:11" ht="12.75">
      <c r="A317" s="477">
        <v>29</v>
      </c>
      <c r="B317" s="447" t="s">
        <v>110</v>
      </c>
      <c r="C317" s="681">
        <v>2923803</v>
      </c>
      <c r="D317" s="681" t="s">
        <v>1092</v>
      </c>
      <c r="E317" s="447">
        <v>305</v>
      </c>
      <c r="F317" s="529">
        <v>2592.5</v>
      </c>
      <c r="G317" s="529">
        <v>7777.5</v>
      </c>
      <c r="H317" s="232">
        <v>42875</v>
      </c>
      <c r="I317" s="75">
        <v>1296.25</v>
      </c>
      <c r="J317" s="21">
        <v>42874</v>
      </c>
      <c r="K317" s="75">
        <v>1296.25</v>
      </c>
    </row>
    <row r="318" spans="1:11" ht="12.75">
      <c r="A318" s="478"/>
      <c r="B318" s="476"/>
      <c r="C318" s="682"/>
      <c r="D318" s="682"/>
      <c r="E318" s="476"/>
      <c r="F318" s="476"/>
      <c r="G318" s="476"/>
      <c r="H318" s="232">
        <v>42906</v>
      </c>
      <c r="I318" s="75">
        <v>1296.25</v>
      </c>
      <c r="J318" s="21">
        <v>42906</v>
      </c>
      <c r="K318" s="75">
        <v>1296.25</v>
      </c>
    </row>
    <row r="319" spans="1:11" ht="12.75">
      <c r="A319" s="478"/>
      <c r="B319" s="476"/>
      <c r="C319" s="682"/>
      <c r="D319" s="682"/>
      <c r="E319" s="476"/>
      <c r="F319" s="476"/>
      <c r="G319" s="476"/>
      <c r="H319" s="232">
        <v>42936</v>
      </c>
      <c r="I319" s="75">
        <v>1296.25</v>
      </c>
      <c r="J319" s="21">
        <v>42936</v>
      </c>
      <c r="K319" s="75">
        <v>1296.25</v>
      </c>
    </row>
    <row r="320" spans="1:11" ht="12.75">
      <c r="A320" s="478"/>
      <c r="B320" s="476"/>
      <c r="C320" s="682"/>
      <c r="D320" s="682"/>
      <c r="E320" s="476"/>
      <c r="F320" s="476"/>
      <c r="G320" s="476"/>
      <c r="H320" s="232">
        <v>42967</v>
      </c>
      <c r="I320" s="75">
        <v>1296.25</v>
      </c>
      <c r="J320" s="21">
        <v>42970</v>
      </c>
      <c r="K320" s="75">
        <v>1296.25</v>
      </c>
    </row>
    <row r="321" spans="1:11" ht="12.75">
      <c r="A321" s="478"/>
      <c r="B321" s="476"/>
      <c r="C321" s="682"/>
      <c r="D321" s="682"/>
      <c r="E321" s="476"/>
      <c r="F321" s="476"/>
      <c r="G321" s="476"/>
      <c r="H321" s="232">
        <v>42998</v>
      </c>
      <c r="I321" s="75">
        <v>1296.25</v>
      </c>
      <c r="J321" s="21"/>
      <c r="K321" s="75"/>
    </row>
    <row r="322" spans="1:11" ht="12.75">
      <c r="A322" s="432"/>
      <c r="B322" s="448"/>
      <c r="C322" s="683"/>
      <c r="D322" s="683"/>
      <c r="E322" s="448"/>
      <c r="F322" s="448"/>
      <c r="G322" s="448"/>
      <c r="H322" s="232">
        <v>43028</v>
      </c>
      <c r="I322" s="75">
        <v>1296.25</v>
      </c>
      <c r="J322" s="21"/>
      <c r="K322" s="75"/>
    </row>
    <row r="323" spans="1:11" ht="12.75">
      <c r="A323" s="482">
        <v>29</v>
      </c>
      <c r="B323" s="482" t="s">
        <v>110</v>
      </c>
      <c r="C323" s="679">
        <v>2924009</v>
      </c>
      <c r="D323" s="679" t="s">
        <v>1093</v>
      </c>
      <c r="E323" s="473">
        <v>1245</v>
      </c>
      <c r="F323" s="528">
        <v>10582.5</v>
      </c>
      <c r="G323" s="528">
        <v>31747.5</v>
      </c>
      <c r="H323" s="45">
        <v>42875</v>
      </c>
      <c r="I323" s="103">
        <v>5291.25</v>
      </c>
      <c r="J323" s="48">
        <v>42898</v>
      </c>
      <c r="K323" s="49">
        <v>5291.25</v>
      </c>
    </row>
    <row r="324" spans="1:11" ht="12.75">
      <c r="A324" s="483"/>
      <c r="B324" s="483"/>
      <c r="C324" s="680"/>
      <c r="D324" s="680"/>
      <c r="E324" s="474"/>
      <c r="F324" s="474"/>
      <c r="G324" s="474"/>
      <c r="H324" s="45">
        <v>42906</v>
      </c>
      <c r="I324" s="103">
        <v>5291.25</v>
      </c>
      <c r="J324" s="48">
        <v>42898</v>
      </c>
      <c r="K324" s="49">
        <v>5291.25</v>
      </c>
    </row>
    <row r="325" spans="1:11" ht="12.75">
      <c r="A325" s="483"/>
      <c r="B325" s="483"/>
      <c r="C325" s="680"/>
      <c r="D325" s="680"/>
      <c r="E325" s="474"/>
      <c r="F325" s="474"/>
      <c r="G325" s="474"/>
      <c r="H325" s="45">
        <v>42936</v>
      </c>
      <c r="I325" s="103">
        <v>5291.25</v>
      </c>
      <c r="J325" s="48">
        <v>42898</v>
      </c>
      <c r="K325" s="49">
        <v>5291.25</v>
      </c>
    </row>
    <row r="326" spans="1:11" ht="12.75">
      <c r="A326" s="483"/>
      <c r="B326" s="483"/>
      <c r="C326" s="680"/>
      <c r="D326" s="680"/>
      <c r="E326" s="474"/>
      <c r="F326" s="474"/>
      <c r="G326" s="474"/>
      <c r="H326" s="45">
        <v>42967</v>
      </c>
      <c r="I326" s="103">
        <v>5291.25</v>
      </c>
      <c r="J326" s="48">
        <v>42898</v>
      </c>
      <c r="K326" s="49">
        <v>5291.25</v>
      </c>
    </row>
    <row r="327" spans="1:11" ht="12.75">
      <c r="A327" s="483"/>
      <c r="B327" s="483"/>
      <c r="C327" s="680"/>
      <c r="D327" s="680"/>
      <c r="E327" s="474"/>
      <c r="F327" s="474"/>
      <c r="G327" s="474"/>
      <c r="H327" s="45">
        <v>42998</v>
      </c>
      <c r="I327" s="103">
        <v>5291.25</v>
      </c>
      <c r="J327" s="48">
        <v>42898</v>
      </c>
      <c r="K327" s="49">
        <v>5291.25</v>
      </c>
    </row>
    <row r="328" spans="1:11" ht="12.75">
      <c r="A328" s="484"/>
      <c r="B328" s="484"/>
      <c r="C328" s="684"/>
      <c r="D328" s="684"/>
      <c r="E328" s="475"/>
      <c r="F328" s="475"/>
      <c r="G328" s="475"/>
      <c r="H328" s="45">
        <v>43028</v>
      </c>
      <c r="I328" s="103">
        <v>5291.25</v>
      </c>
      <c r="J328" s="48">
        <v>42898</v>
      </c>
      <c r="K328" s="49">
        <v>5291.25</v>
      </c>
    </row>
    <row r="329" spans="1:11" ht="12.75">
      <c r="A329" s="477">
        <v>29</v>
      </c>
      <c r="B329" s="447" t="s">
        <v>110</v>
      </c>
      <c r="C329" s="681">
        <v>2924058</v>
      </c>
      <c r="D329" s="681" t="s">
        <v>1094</v>
      </c>
      <c r="E329" s="447">
        <v>697</v>
      </c>
      <c r="F329" s="529">
        <v>5924.5</v>
      </c>
      <c r="G329" s="529">
        <v>17773.5</v>
      </c>
      <c r="H329" s="232">
        <v>42875</v>
      </c>
      <c r="I329" s="75">
        <v>2962.25</v>
      </c>
      <c r="J329" s="23"/>
      <c r="K329" s="231"/>
    </row>
    <row r="330" spans="1:11" ht="12.75">
      <c r="A330" s="478"/>
      <c r="B330" s="476"/>
      <c r="C330" s="682"/>
      <c r="D330" s="682"/>
      <c r="E330" s="476"/>
      <c r="F330" s="476"/>
      <c r="G330" s="476"/>
      <c r="H330" s="232">
        <v>42906</v>
      </c>
      <c r="I330" s="75">
        <v>2962.25</v>
      </c>
      <c r="J330" s="23"/>
      <c r="K330" s="231"/>
    </row>
    <row r="331" spans="1:11" ht="12.75">
      <c r="A331" s="478"/>
      <c r="B331" s="476"/>
      <c r="C331" s="682"/>
      <c r="D331" s="682"/>
      <c r="E331" s="476"/>
      <c r="F331" s="476"/>
      <c r="G331" s="476"/>
      <c r="H331" s="232">
        <v>42936</v>
      </c>
      <c r="I331" s="75">
        <v>2962.25</v>
      </c>
      <c r="J331" s="23"/>
      <c r="K331" s="231"/>
    </row>
    <row r="332" spans="1:11" ht="12.75">
      <c r="A332" s="478"/>
      <c r="B332" s="476"/>
      <c r="C332" s="682"/>
      <c r="D332" s="682"/>
      <c r="E332" s="476"/>
      <c r="F332" s="476"/>
      <c r="G332" s="476"/>
      <c r="H332" s="232">
        <v>42967</v>
      </c>
      <c r="I332" s="75">
        <v>2962.25</v>
      </c>
      <c r="J332" s="23"/>
      <c r="K332" s="231"/>
    </row>
    <row r="333" spans="1:11" ht="12.75">
      <c r="A333" s="478"/>
      <c r="B333" s="476"/>
      <c r="C333" s="682"/>
      <c r="D333" s="682"/>
      <c r="E333" s="476"/>
      <c r="F333" s="476"/>
      <c r="G333" s="476"/>
      <c r="H333" s="232">
        <v>42998</v>
      </c>
      <c r="I333" s="75">
        <v>2962.25</v>
      </c>
      <c r="J333" s="23"/>
      <c r="K333" s="231"/>
    </row>
    <row r="334" spans="1:11" ht="12.75">
      <c r="A334" s="432"/>
      <c r="B334" s="448"/>
      <c r="C334" s="683"/>
      <c r="D334" s="683"/>
      <c r="E334" s="448"/>
      <c r="F334" s="448"/>
      <c r="G334" s="448"/>
      <c r="H334" s="232">
        <v>43028</v>
      </c>
      <c r="I334" s="75">
        <v>2962.25</v>
      </c>
      <c r="J334" s="23"/>
      <c r="K334" s="231"/>
    </row>
    <row r="335" spans="1:11" ht="12.75">
      <c r="A335" s="482">
        <v>29</v>
      </c>
      <c r="B335" s="473" t="s">
        <v>110</v>
      </c>
      <c r="C335" s="679">
        <v>2924207</v>
      </c>
      <c r="D335" s="679" t="s">
        <v>1095</v>
      </c>
      <c r="E335" s="473">
        <v>879</v>
      </c>
      <c r="F335" s="528">
        <v>7471.5</v>
      </c>
      <c r="G335" s="528">
        <v>22414.5</v>
      </c>
      <c r="H335" s="45">
        <v>42875</v>
      </c>
      <c r="I335" s="103">
        <v>3735.75</v>
      </c>
      <c r="J335" s="142">
        <v>42873</v>
      </c>
      <c r="K335" s="259">
        <v>3735.75</v>
      </c>
    </row>
    <row r="336" spans="1:11" ht="12.75">
      <c r="A336" s="483"/>
      <c r="B336" s="677"/>
      <c r="C336" s="677"/>
      <c r="D336" s="677"/>
      <c r="E336" s="677"/>
      <c r="F336" s="677"/>
      <c r="G336" s="677"/>
      <c r="H336" s="45">
        <v>42906</v>
      </c>
      <c r="I336" s="103">
        <v>3735.75</v>
      </c>
      <c r="J336" s="46">
        <v>42906</v>
      </c>
      <c r="K336" s="259">
        <v>3735.75</v>
      </c>
    </row>
    <row r="337" spans="1:11" ht="12.75">
      <c r="A337" s="483"/>
      <c r="B337" s="677"/>
      <c r="C337" s="677"/>
      <c r="D337" s="677"/>
      <c r="E337" s="677"/>
      <c r="F337" s="677"/>
      <c r="G337" s="677"/>
      <c r="H337" s="45">
        <v>42936</v>
      </c>
      <c r="I337" s="103">
        <v>3735.75</v>
      </c>
      <c r="J337" s="46">
        <v>42935</v>
      </c>
      <c r="K337" s="259">
        <v>3735.75</v>
      </c>
    </row>
    <row r="338" spans="1:11" ht="12.75">
      <c r="A338" s="483"/>
      <c r="B338" s="677"/>
      <c r="C338" s="677"/>
      <c r="D338" s="677"/>
      <c r="E338" s="677"/>
      <c r="F338" s="677"/>
      <c r="G338" s="677"/>
      <c r="H338" s="45">
        <v>42967</v>
      </c>
      <c r="I338" s="103">
        <v>3735.75</v>
      </c>
      <c r="J338" s="46">
        <v>42972</v>
      </c>
      <c r="K338" s="259">
        <v>3735.75</v>
      </c>
    </row>
    <row r="339" spans="1:11" ht="12.75">
      <c r="A339" s="483"/>
      <c r="B339" s="677"/>
      <c r="C339" s="677"/>
      <c r="D339" s="677"/>
      <c r="E339" s="677"/>
      <c r="F339" s="677"/>
      <c r="G339" s="677"/>
      <c r="H339" s="45">
        <v>42998</v>
      </c>
      <c r="I339" s="103">
        <v>3735.75</v>
      </c>
      <c r="J339" s="46"/>
      <c r="K339" s="259"/>
    </row>
    <row r="340" spans="1:11" ht="12.75">
      <c r="A340" s="484"/>
      <c r="B340" s="678"/>
      <c r="C340" s="678"/>
      <c r="D340" s="678"/>
      <c r="E340" s="678"/>
      <c r="F340" s="678"/>
      <c r="G340" s="678"/>
      <c r="H340" s="45">
        <v>43028</v>
      </c>
      <c r="I340" s="103">
        <v>3735.75</v>
      </c>
      <c r="J340" s="124"/>
      <c r="K340" s="259"/>
    </row>
    <row r="341" spans="1:11" ht="12.75">
      <c r="A341" s="477">
        <v>29</v>
      </c>
      <c r="B341" s="447" t="s">
        <v>110</v>
      </c>
      <c r="C341" s="681">
        <v>2924603</v>
      </c>
      <c r="D341" s="681" t="s">
        <v>1096</v>
      </c>
      <c r="E341" s="447">
        <v>377</v>
      </c>
      <c r="F341" s="529">
        <v>3204.5</v>
      </c>
      <c r="G341" s="529">
        <v>9613.5</v>
      </c>
      <c r="H341" s="232">
        <v>42875</v>
      </c>
      <c r="I341" s="75">
        <v>1602.25</v>
      </c>
      <c r="J341" s="21">
        <v>42877</v>
      </c>
      <c r="K341" s="30">
        <v>1602.25</v>
      </c>
    </row>
    <row r="342" spans="1:11" ht="12.75">
      <c r="A342" s="478"/>
      <c r="B342" s="476"/>
      <c r="C342" s="682"/>
      <c r="D342" s="682"/>
      <c r="E342" s="476"/>
      <c r="F342" s="476"/>
      <c r="G342" s="476"/>
      <c r="H342" s="232">
        <v>42906</v>
      </c>
      <c r="I342" s="75">
        <v>1602.25</v>
      </c>
      <c r="J342" s="21">
        <v>42913</v>
      </c>
      <c r="K342" s="30">
        <v>1602.25</v>
      </c>
    </row>
    <row r="343" spans="1:11" ht="12.75">
      <c r="A343" s="478"/>
      <c r="B343" s="476"/>
      <c r="C343" s="682"/>
      <c r="D343" s="682"/>
      <c r="E343" s="476"/>
      <c r="F343" s="476"/>
      <c r="G343" s="476"/>
      <c r="H343" s="232">
        <v>42936</v>
      </c>
      <c r="I343" s="75">
        <v>1602.25</v>
      </c>
      <c r="J343" s="21">
        <v>42936</v>
      </c>
      <c r="K343" s="30">
        <v>1602.25</v>
      </c>
    </row>
    <row r="344" spans="1:11" ht="12.75">
      <c r="A344" s="478"/>
      <c r="B344" s="476"/>
      <c r="C344" s="682"/>
      <c r="D344" s="682"/>
      <c r="E344" s="476"/>
      <c r="F344" s="476"/>
      <c r="G344" s="476"/>
      <c r="H344" s="232">
        <v>42967</v>
      </c>
      <c r="I344" s="75">
        <v>1602.25</v>
      </c>
      <c r="J344" s="21"/>
      <c r="K344" s="30"/>
    </row>
    <row r="345" spans="1:11" ht="12.75">
      <c r="A345" s="478"/>
      <c r="B345" s="476"/>
      <c r="C345" s="682"/>
      <c r="D345" s="682"/>
      <c r="E345" s="476"/>
      <c r="F345" s="476"/>
      <c r="G345" s="476"/>
      <c r="H345" s="232">
        <v>42998</v>
      </c>
      <c r="I345" s="75">
        <v>1602.25</v>
      </c>
      <c r="J345" s="21"/>
      <c r="K345" s="30"/>
    </row>
    <row r="346" spans="1:11" ht="12.75">
      <c r="A346" s="432"/>
      <c r="B346" s="476"/>
      <c r="C346" s="682"/>
      <c r="D346" s="682"/>
      <c r="E346" s="476"/>
      <c r="F346" s="476"/>
      <c r="G346" s="476"/>
      <c r="H346" s="232">
        <v>43028</v>
      </c>
      <c r="I346" s="75">
        <v>1602.25</v>
      </c>
      <c r="J346" s="21"/>
      <c r="K346" s="30"/>
    </row>
    <row r="347" spans="1:11" ht="12.75">
      <c r="A347" s="482">
        <v>29</v>
      </c>
      <c r="B347" s="473" t="s">
        <v>110</v>
      </c>
      <c r="C347" s="679">
        <v>2924652</v>
      </c>
      <c r="D347" s="679" t="s">
        <v>1097</v>
      </c>
      <c r="E347" s="473">
        <v>377</v>
      </c>
      <c r="F347" s="528">
        <v>3204.5</v>
      </c>
      <c r="G347" s="528">
        <v>9613.5</v>
      </c>
      <c r="H347" s="45">
        <v>42875</v>
      </c>
      <c r="I347" s="103">
        <v>1602.25</v>
      </c>
      <c r="J347" s="48">
        <v>42909</v>
      </c>
      <c r="K347" s="49">
        <v>1602.25</v>
      </c>
    </row>
    <row r="348" spans="1:11" ht="12.75">
      <c r="A348" s="483"/>
      <c r="B348" s="474"/>
      <c r="C348" s="680"/>
      <c r="D348" s="680"/>
      <c r="E348" s="474"/>
      <c r="F348" s="474"/>
      <c r="G348" s="474"/>
      <c r="H348" s="45">
        <v>42906</v>
      </c>
      <c r="I348" s="103">
        <v>1602.25</v>
      </c>
      <c r="J348" s="48">
        <v>42902</v>
      </c>
      <c r="K348" s="49">
        <v>1602.25</v>
      </c>
    </row>
    <row r="349" spans="1:11" ht="12.75">
      <c r="A349" s="483"/>
      <c r="B349" s="474"/>
      <c r="C349" s="680"/>
      <c r="D349" s="680"/>
      <c r="E349" s="474"/>
      <c r="F349" s="474"/>
      <c r="G349" s="474"/>
      <c r="H349" s="45">
        <v>42936</v>
      </c>
      <c r="I349" s="103">
        <v>1602.25</v>
      </c>
      <c r="J349" s="48">
        <v>42935</v>
      </c>
      <c r="K349" s="49">
        <v>1602.25</v>
      </c>
    </row>
    <row r="350" spans="1:11" ht="12.75">
      <c r="A350" s="483"/>
      <c r="B350" s="474"/>
      <c r="C350" s="680"/>
      <c r="D350" s="680"/>
      <c r="E350" s="474"/>
      <c r="F350" s="474"/>
      <c r="G350" s="474"/>
      <c r="H350" s="45">
        <v>42967</v>
      </c>
      <c r="I350" s="103">
        <v>1602.25</v>
      </c>
      <c r="J350" s="48">
        <v>42965</v>
      </c>
      <c r="K350" s="104">
        <v>1602.25</v>
      </c>
    </row>
    <row r="351" spans="1:11" ht="12.75">
      <c r="A351" s="483"/>
      <c r="B351" s="474"/>
      <c r="C351" s="680"/>
      <c r="D351" s="680"/>
      <c r="E351" s="474"/>
      <c r="F351" s="474"/>
      <c r="G351" s="474"/>
      <c r="H351" s="45">
        <v>42998</v>
      </c>
      <c r="I351" s="103">
        <v>1602.25</v>
      </c>
      <c r="J351" s="48"/>
      <c r="K351" s="49"/>
    </row>
    <row r="352" spans="1:11" ht="12.75">
      <c r="A352" s="484"/>
      <c r="B352" s="475"/>
      <c r="C352" s="684"/>
      <c r="D352" s="684"/>
      <c r="E352" s="475"/>
      <c r="F352" s="475"/>
      <c r="G352" s="475"/>
      <c r="H352" s="45">
        <v>43028</v>
      </c>
      <c r="I352" s="103">
        <v>1602.25</v>
      </c>
      <c r="J352" s="48"/>
      <c r="K352" s="49"/>
    </row>
    <row r="353" spans="1:11" ht="12.75">
      <c r="A353" s="477">
        <v>29</v>
      </c>
      <c r="B353" s="447" t="s">
        <v>110</v>
      </c>
      <c r="C353" s="681">
        <v>2924801</v>
      </c>
      <c r="D353" s="681" t="s">
        <v>1098</v>
      </c>
      <c r="E353" s="447">
        <v>145</v>
      </c>
      <c r="F353" s="529">
        <v>1232.5</v>
      </c>
      <c r="G353" s="529">
        <v>3697.5</v>
      </c>
      <c r="H353" s="232">
        <v>42875</v>
      </c>
      <c r="I353" s="75">
        <v>924.37</v>
      </c>
      <c r="J353" s="23">
        <v>42885</v>
      </c>
      <c r="K353" s="231">
        <v>924.37</v>
      </c>
    </row>
    <row r="354" spans="1:13" ht="12.75">
      <c r="A354" s="478"/>
      <c r="B354" s="476"/>
      <c r="C354" s="682"/>
      <c r="D354" s="682"/>
      <c r="E354" s="476"/>
      <c r="F354" s="476"/>
      <c r="G354" s="476"/>
      <c r="H354" s="232">
        <v>42906</v>
      </c>
      <c r="I354" s="75">
        <v>924.37</v>
      </c>
      <c r="J354" s="23"/>
      <c r="K354" s="231"/>
      <c r="M354" s="219">
        <f>G353/4</f>
        <v>924.375</v>
      </c>
    </row>
    <row r="355" spans="1:11" ht="12.75">
      <c r="A355" s="478"/>
      <c r="B355" s="476"/>
      <c r="C355" s="682"/>
      <c r="D355" s="682"/>
      <c r="E355" s="476"/>
      <c r="F355" s="476"/>
      <c r="G355" s="476"/>
      <c r="H355" s="232">
        <v>42936</v>
      </c>
      <c r="I355" s="75">
        <v>924.38</v>
      </c>
      <c r="J355" s="23"/>
      <c r="K355" s="231"/>
    </row>
    <row r="356" spans="1:13" ht="12.75">
      <c r="A356" s="478"/>
      <c r="B356" s="476"/>
      <c r="C356" s="682"/>
      <c r="D356" s="682"/>
      <c r="E356" s="476"/>
      <c r="F356" s="476"/>
      <c r="G356" s="476"/>
      <c r="H356" s="232">
        <v>42967</v>
      </c>
      <c r="I356" s="75">
        <v>924.38</v>
      </c>
      <c r="J356" s="23"/>
      <c r="K356" s="231"/>
      <c r="M356">
        <v>924.38</v>
      </c>
    </row>
    <row r="357" spans="1:13" ht="12.75">
      <c r="A357" s="482">
        <v>29</v>
      </c>
      <c r="B357" s="473" t="s">
        <v>110</v>
      </c>
      <c r="C357" s="679">
        <v>2925253</v>
      </c>
      <c r="D357" s="679" t="s">
        <v>1099</v>
      </c>
      <c r="E357" s="473">
        <v>963</v>
      </c>
      <c r="F357" s="528">
        <v>8185.5</v>
      </c>
      <c r="G357" s="528">
        <v>24556.5</v>
      </c>
      <c r="H357" s="45">
        <v>42875</v>
      </c>
      <c r="I357" s="103">
        <v>4092.75</v>
      </c>
      <c r="J357" s="48"/>
      <c r="K357" s="49"/>
      <c r="M357">
        <v>924.38</v>
      </c>
    </row>
    <row r="358" spans="1:13" ht="12.75">
      <c r="A358" s="483"/>
      <c r="B358" s="474"/>
      <c r="C358" s="680"/>
      <c r="D358" s="680"/>
      <c r="E358" s="474"/>
      <c r="F358" s="474"/>
      <c r="G358" s="474"/>
      <c r="H358" s="45">
        <v>42906</v>
      </c>
      <c r="I358" s="103">
        <v>4092.75</v>
      </c>
      <c r="J358" s="48"/>
      <c r="K358" s="49"/>
      <c r="M358">
        <v>924.38</v>
      </c>
    </row>
    <row r="359" spans="1:13" ht="12.75">
      <c r="A359" s="483"/>
      <c r="B359" s="474"/>
      <c r="C359" s="680"/>
      <c r="D359" s="680"/>
      <c r="E359" s="474"/>
      <c r="F359" s="474"/>
      <c r="G359" s="474"/>
      <c r="H359" s="45">
        <v>42936</v>
      </c>
      <c r="I359" s="103">
        <v>4092.75</v>
      </c>
      <c r="J359" s="48"/>
      <c r="K359" s="49"/>
      <c r="M359">
        <v>924.38</v>
      </c>
    </row>
    <row r="360" spans="1:11" ht="12.75">
      <c r="A360" s="483"/>
      <c r="B360" s="474"/>
      <c r="C360" s="680"/>
      <c r="D360" s="680"/>
      <c r="E360" s="474"/>
      <c r="F360" s="474"/>
      <c r="G360" s="474"/>
      <c r="H360" s="45">
        <v>42967</v>
      </c>
      <c r="I360" s="103">
        <v>4092.75</v>
      </c>
      <c r="J360" s="48"/>
      <c r="K360" s="49"/>
    </row>
    <row r="361" spans="1:11" ht="12.75">
      <c r="A361" s="483"/>
      <c r="B361" s="474"/>
      <c r="C361" s="680"/>
      <c r="D361" s="680"/>
      <c r="E361" s="474"/>
      <c r="F361" s="474"/>
      <c r="G361" s="474"/>
      <c r="H361" s="45">
        <v>42998</v>
      </c>
      <c r="I361" s="103">
        <v>4092.75</v>
      </c>
      <c r="J361" s="48"/>
      <c r="K361" s="49"/>
    </row>
    <row r="362" spans="1:11" ht="12.75">
      <c r="A362" s="484"/>
      <c r="B362" s="475"/>
      <c r="C362" s="684"/>
      <c r="D362" s="684"/>
      <c r="E362" s="475"/>
      <c r="F362" s="475"/>
      <c r="G362" s="475"/>
      <c r="H362" s="45">
        <v>43028</v>
      </c>
      <c r="I362" s="103">
        <v>4092.75</v>
      </c>
      <c r="J362" s="48"/>
      <c r="K362" s="49"/>
    </row>
    <row r="363" spans="1:11" ht="12.75">
      <c r="A363" s="477">
        <v>29</v>
      </c>
      <c r="B363" s="447" t="s">
        <v>110</v>
      </c>
      <c r="C363" s="681">
        <v>2925808</v>
      </c>
      <c r="D363" s="681" t="s">
        <v>1100</v>
      </c>
      <c r="E363" s="447">
        <v>1053</v>
      </c>
      <c r="F363" s="529">
        <v>8950.5</v>
      </c>
      <c r="G363" s="529">
        <v>26851.5</v>
      </c>
      <c r="H363" s="232">
        <v>42875</v>
      </c>
      <c r="I363" s="75">
        <v>4475.25</v>
      </c>
      <c r="J363" s="23">
        <v>42887</v>
      </c>
      <c r="K363" s="24">
        <v>4475.25</v>
      </c>
    </row>
    <row r="364" spans="1:11" ht="12.75">
      <c r="A364" s="478"/>
      <c r="B364" s="476"/>
      <c r="C364" s="682"/>
      <c r="D364" s="682"/>
      <c r="E364" s="476"/>
      <c r="F364" s="476"/>
      <c r="G364" s="476"/>
      <c r="H364" s="232">
        <v>42906</v>
      </c>
      <c r="I364" s="75">
        <v>4475.25</v>
      </c>
      <c r="J364" s="23">
        <v>42926</v>
      </c>
      <c r="K364" s="24">
        <v>4475.25</v>
      </c>
    </row>
    <row r="365" spans="1:11" ht="12.75">
      <c r="A365" s="478"/>
      <c r="B365" s="476"/>
      <c r="C365" s="682"/>
      <c r="D365" s="682"/>
      <c r="E365" s="476"/>
      <c r="F365" s="476"/>
      <c r="G365" s="476"/>
      <c r="H365" s="232">
        <v>42936</v>
      </c>
      <c r="I365" s="75">
        <v>4475.25</v>
      </c>
      <c r="J365" s="23"/>
      <c r="K365" s="24"/>
    </row>
    <row r="366" spans="1:11" ht="12.75">
      <c r="A366" s="478"/>
      <c r="B366" s="476"/>
      <c r="C366" s="682"/>
      <c r="D366" s="682"/>
      <c r="E366" s="476"/>
      <c r="F366" s="476"/>
      <c r="G366" s="476"/>
      <c r="H366" s="232">
        <v>42967</v>
      </c>
      <c r="I366" s="75">
        <v>4475.25</v>
      </c>
      <c r="J366" s="23"/>
      <c r="K366" s="24"/>
    </row>
    <row r="367" spans="1:11" ht="12.75">
      <c r="A367" s="478"/>
      <c r="B367" s="476"/>
      <c r="C367" s="682"/>
      <c r="D367" s="682"/>
      <c r="E367" s="476"/>
      <c r="F367" s="476"/>
      <c r="G367" s="476"/>
      <c r="H367" s="232">
        <v>42998</v>
      </c>
      <c r="I367" s="75">
        <v>4475.25</v>
      </c>
      <c r="J367" s="23"/>
      <c r="K367" s="24"/>
    </row>
    <row r="368" spans="1:11" ht="12.75">
      <c r="A368" s="432"/>
      <c r="B368" s="448"/>
      <c r="C368" s="683"/>
      <c r="D368" s="683"/>
      <c r="E368" s="448"/>
      <c r="F368" s="448"/>
      <c r="G368" s="448"/>
      <c r="H368" s="232">
        <v>43028</v>
      </c>
      <c r="I368" s="75">
        <v>4475.25</v>
      </c>
      <c r="J368" s="23"/>
      <c r="K368" s="24"/>
    </row>
    <row r="369" spans="1:11" ht="12.75">
      <c r="A369" s="482">
        <v>29</v>
      </c>
      <c r="B369" s="473" t="s">
        <v>110</v>
      </c>
      <c r="C369" s="679">
        <v>2925907</v>
      </c>
      <c r="D369" s="679" t="s">
        <v>1101</v>
      </c>
      <c r="E369" s="473">
        <v>1635</v>
      </c>
      <c r="F369" s="528">
        <v>13897.5</v>
      </c>
      <c r="G369" s="528">
        <v>41692.5</v>
      </c>
      <c r="H369" s="45">
        <v>42875</v>
      </c>
      <c r="I369" s="103">
        <v>6948.75</v>
      </c>
      <c r="J369" s="46">
        <v>42877</v>
      </c>
      <c r="K369" s="47">
        <v>6948.75</v>
      </c>
    </row>
    <row r="370" spans="1:11" ht="12.75">
      <c r="A370" s="483"/>
      <c r="B370" s="474"/>
      <c r="C370" s="680"/>
      <c r="D370" s="680"/>
      <c r="E370" s="474"/>
      <c r="F370" s="474"/>
      <c r="G370" s="474"/>
      <c r="H370" s="45">
        <v>42906</v>
      </c>
      <c r="I370" s="103">
        <v>6948.75</v>
      </c>
      <c r="J370" s="46">
        <v>42906</v>
      </c>
      <c r="K370" s="47">
        <v>6948.75</v>
      </c>
    </row>
    <row r="371" spans="1:11" ht="12.75">
      <c r="A371" s="483"/>
      <c r="B371" s="474"/>
      <c r="C371" s="680"/>
      <c r="D371" s="680"/>
      <c r="E371" s="474"/>
      <c r="F371" s="474"/>
      <c r="G371" s="474"/>
      <c r="H371" s="45">
        <v>42936</v>
      </c>
      <c r="I371" s="103">
        <v>6948.75</v>
      </c>
      <c r="J371" s="46">
        <v>42936</v>
      </c>
      <c r="K371" s="47">
        <v>6948.75</v>
      </c>
    </row>
    <row r="372" spans="1:11" ht="12.75">
      <c r="A372" s="483"/>
      <c r="B372" s="474"/>
      <c r="C372" s="680"/>
      <c r="D372" s="680"/>
      <c r="E372" s="474"/>
      <c r="F372" s="474"/>
      <c r="G372" s="474"/>
      <c r="H372" s="45">
        <v>42967</v>
      </c>
      <c r="I372" s="103">
        <v>6948.75</v>
      </c>
      <c r="J372" s="46">
        <v>42968</v>
      </c>
      <c r="K372" s="103">
        <v>6948.75</v>
      </c>
    </row>
    <row r="373" spans="1:11" ht="12.75">
      <c r="A373" s="483"/>
      <c r="B373" s="474"/>
      <c r="C373" s="680"/>
      <c r="D373" s="680"/>
      <c r="E373" s="474"/>
      <c r="F373" s="474"/>
      <c r="G373" s="474"/>
      <c r="H373" s="45">
        <v>42998</v>
      </c>
      <c r="I373" s="103">
        <v>6948.75</v>
      </c>
      <c r="J373" s="46"/>
      <c r="K373" s="47"/>
    </row>
    <row r="374" spans="1:11" ht="12.75">
      <c r="A374" s="484"/>
      <c r="B374" s="475"/>
      <c r="C374" s="684"/>
      <c r="D374" s="684"/>
      <c r="E374" s="475"/>
      <c r="F374" s="475"/>
      <c r="G374" s="475"/>
      <c r="H374" s="45">
        <v>43028</v>
      </c>
      <c r="I374" s="103">
        <v>6948.75</v>
      </c>
      <c r="J374" s="46"/>
      <c r="K374" s="47"/>
    </row>
    <row r="375" spans="1:11" ht="12.75">
      <c r="A375" s="477">
        <v>29</v>
      </c>
      <c r="B375" s="447" t="s">
        <v>110</v>
      </c>
      <c r="C375" s="681">
        <v>2925931</v>
      </c>
      <c r="D375" s="681" t="s">
        <v>1102</v>
      </c>
      <c r="E375" s="447">
        <v>1026</v>
      </c>
      <c r="F375" s="529">
        <v>8721</v>
      </c>
      <c r="G375" s="529">
        <v>26163</v>
      </c>
      <c r="H375" s="232">
        <v>42875</v>
      </c>
      <c r="I375" s="75">
        <v>4360.5</v>
      </c>
      <c r="J375" s="21">
        <v>42877</v>
      </c>
      <c r="K375" s="30">
        <v>4360.5</v>
      </c>
    </row>
    <row r="376" spans="1:11" ht="12.75">
      <c r="A376" s="478"/>
      <c r="B376" s="476"/>
      <c r="C376" s="682"/>
      <c r="D376" s="682"/>
      <c r="E376" s="476"/>
      <c r="F376" s="476"/>
      <c r="G376" s="476"/>
      <c r="H376" s="232">
        <v>42906</v>
      </c>
      <c r="I376" s="75">
        <v>4360.5</v>
      </c>
      <c r="J376" s="21">
        <v>42908</v>
      </c>
      <c r="K376" s="30">
        <v>4360.5</v>
      </c>
    </row>
    <row r="377" spans="1:11" ht="12.75">
      <c r="A377" s="478"/>
      <c r="B377" s="476"/>
      <c r="C377" s="682"/>
      <c r="D377" s="682"/>
      <c r="E377" s="476"/>
      <c r="F377" s="476"/>
      <c r="G377" s="476"/>
      <c r="H377" s="232">
        <v>42936</v>
      </c>
      <c r="I377" s="75">
        <v>4360.5</v>
      </c>
      <c r="J377" s="21">
        <v>42935</v>
      </c>
      <c r="K377" s="30">
        <v>4360.5</v>
      </c>
    </row>
    <row r="378" spans="1:11" ht="12.75">
      <c r="A378" s="478"/>
      <c r="B378" s="476"/>
      <c r="C378" s="682"/>
      <c r="D378" s="682"/>
      <c r="E378" s="476"/>
      <c r="F378" s="476"/>
      <c r="G378" s="476"/>
      <c r="H378" s="232">
        <v>42967</v>
      </c>
      <c r="I378" s="75">
        <v>4360.5</v>
      </c>
      <c r="J378" s="21">
        <v>42968</v>
      </c>
      <c r="K378" s="75">
        <v>4360.5</v>
      </c>
    </row>
    <row r="379" spans="1:11" ht="12.75">
      <c r="A379" s="478"/>
      <c r="B379" s="476"/>
      <c r="C379" s="682"/>
      <c r="D379" s="682"/>
      <c r="E379" s="476"/>
      <c r="F379" s="476"/>
      <c r="G379" s="476"/>
      <c r="H379" s="232">
        <v>42998</v>
      </c>
      <c r="I379" s="75">
        <v>4360.5</v>
      </c>
      <c r="J379" s="21"/>
      <c r="K379" s="30"/>
    </row>
    <row r="380" spans="1:11" ht="12.75">
      <c r="A380" s="432"/>
      <c r="B380" s="448"/>
      <c r="C380" s="683"/>
      <c r="D380" s="683"/>
      <c r="E380" s="448"/>
      <c r="F380" s="448"/>
      <c r="G380" s="448"/>
      <c r="H380" s="232">
        <v>43028</v>
      </c>
      <c r="I380" s="75">
        <v>4360.5</v>
      </c>
      <c r="J380" s="21"/>
      <c r="K380" s="30"/>
    </row>
    <row r="381" spans="1:11" ht="12.75">
      <c r="A381" s="482">
        <v>29</v>
      </c>
      <c r="B381" s="473" t="s">
        <v>110</v>
      </c>
      <c r="C381" s="534">
        <v>2925956</v>
      </c>
      <c r="D381" s="536" t="s">
        <v>1103</v>
      </c>
      <c r="E381" s="473">
        <v>654</v>
      </c>
      <c r="F381" s="528">
        <v>5559</v>
      </c>
      <c r="G381" s="528">
        <v>16677</v>
      </c>
      <c r="H381" s="45">
        <v>42875</v>
      </c>
      <c r="I381" s="103">
        <v>2779.5</v>
      </c>
      <c r="J381" s="46">
        <v>42964</v>
      </c>
      <c r="K381" s="103">
        <v>2779.5</v>
      </c>
    </row>
    <row r="382" spans="1:11" ht="12.75">
      <c r="A382" s="483"/>
      <c r="B382" s="474"/>
      <c r="C382" s="535"/>
      <c r="D382" s="537"/>
      <c r="E382" s="474"/>
      <c r="F382" s="474"/>
      <c r="G382" s="474"/>
      <c r="H382" s="45">
        <v>42906</v>
      </c>
      <c r="I382" s="103">
        <v>2779.5</v>
      </c>
      <c r="J382" s="46">
        <v>42964</v>
      </c>
      <c r="K382" s="103">
        <v>2779.5</v>
      </c>
    </row>
    <row r="383" spans="1:11" ht="12.75">
      <c r="A383" s="483"/>
      <c r="B383" s="474"/>
      <c r="C383" s="535"/>
      <c r="D383" s="537"/>
      <c r="E383" s="474"/>
      <c r="F383" s="474"/>
      <c r="G383" s="474"/>
      <c r="H383" s="45">
        <v>42936</v>
      </c>
      <c r="I383" s="103">
        <v>2779.5</v>
      </c>
      <c r="J383" s="46">
        <v>42965</v>
      </c>
      <c r="K383" s="103">
        <v>2779.5</v>
      </c>
    </row>
    <row r="384" spans="1:11" ht="12.75">
      <c r="A384" s="483"/>
      <c r="B384" s="474"/>
      <c r="C384" s="535"/>
      <c r="D384" s="537"/>
      <c r="E384" s="474"/>
      <c r="F384" s="474"/>
      <c r="G384" s="474"/>
      <c r="H384" s="45">
        <v>42967</v>
      </c>
      <c r="I384" s="103">
        <v>2779.5</v>
      </c>
      <c r="J384" s="46"/>
      <c r="K384" s="103"/>
    </row>
    <row r="385" spans="1:11" ht="12.75">
      <c r="A385" s="483"/>
      <c r="B385" s="474"/>
      <c r="C385" s="535"/>
      <c r="D385" s="537"/>
      <c r="E385" s="474"/>
      <c r="F385" s="474"/>
      <c r="G385" s="474"/>
      <c r="H385" s="45">
        <v>42998</v>
      </c>
      <c r="I385" s="103">
        <v>2779.5</v>
      </c>
      <c r="J385" s="46"/>
      <c r="K385" s="103"/>
    </row>
    <row r="386" spans="1:11" ht="12.75">
      <c r="A386" s="484"/>
      <c r="B386" s="475"/>
      <c r="C386" s="669"/>
      <c r="D386" s="687"/>
      <c r="E386" s="475"/>
      <c r="F386" s="475"/>
      <c r="G386" s="475"/>
      <c r="H386" s="45">
        <v>43028</v>
      </c>
      <c r="I386" s="103">
        <v>2779.5</v>
      </c>
      <c r="J386" s="46"/>
      <c r="K386" s="103"/>
    </row>
    <row r="387" spans="1:11" ht="12.75">
      <c r="A387" s="477">
        <v>29</v>
      </c>
      <c r="B387" s="447" t="s">
        <v>110</v>
      </c>
      <c r="C387" s="688">
        <v>2926103</v>
      </c>
      <c r="D387" s="690" t="s">
        <v>1104</v>
      </c>
      <c r="E387" s="447">
        <v>454</v>
      </c>
      <c r="F387" s="529">
        <v>3859</v>
      </c>
      <c r="G387" s="529">
        <v>11577</v>
      </c>
      <c r="H387" s="232">
        <v>42875</v>
      </c>
      <c r="I387" s="75">
        <v>1929.5</v>
      </c>
      <c r="J387" s="23">
        <v>42877</v>
      </c>
      <c r="K387" s="24">
        <v>1929.5</v>
      </c>
    </row>
    <row r="388" spans="1:11" ht="12.75">
      <c r="A388" s="478"/>
      <c r="B388" s="476"/>
      <c r="C388" s="533"/>
      <c r="D388" s="691"/>
      <c r="E388" s="476"/>
      <c r="F388" s="476"/>
      <c r="G388" s="476"/>
      <c r="H388" s="232">
        <v>42906</v>
      </c>
      <c r="I388" s="75">
        <v>1929.5</v>
      </c>
      <c r="J388" s="23">
        <v>42913</v>
      </c>
      <c r="K388" s="24">
        <v>1929.5</v>
      </c>
    </row>
    <row r="389" spans="1:11" ht="12.75">
      <c r="A389" s="478"/>
      <c r="B389" s="476"/>
      <c r="C389" s="533"/>
      <c r="D389" s="691"/>
      <c r="E389" s="476"/>
      <c r="F389" s="476"/>
      <c r="G389" s="476"/>
      <c r="H389" s="232">
        <v>42936</v>
      </c>
      <c r="I389" s="75">
        <v>1929.5</v>
      </c>
      <c r="J389" s="23">
        <v>42926</v>
      </c>
      <c r="K389" s="24">
        <v>1929.5</v>
      </c>
    </row>
    <row r="390" spans="1:11" ht="12.75">
      <c r="A390" s="478"/>
      <c r="B390" s="476"/>
      <c r="C390" s="533"/>
      <c r="D390" s="691"/>
      <c r="E390" s="476"/>
      <c r="F390" s="476"/>
      <c r="G390" s="476"/>
      <c r="H390" s="232">
        <v>42967</v>
      </c>
      <c r="I390" s="75">
        <v>1929.5</v>
      </c>
      <c r="J390" s="21">
        <v>42962</v>
      </c>
      <c r="K390" s="75">
        <v>1929.5</v>
      </c>
    </row>
    <row r="391" spans="1:11" ht="12.75">
      <c r="A391" s="478"/>
      <c r="B391" s="476"/>
      <c r="C391" s="533"/>
      <c r="D391" s="691"/>
      <c r="E391" s="476"/>
      <c r="F391" s="476"/>
      <c r="G391" s="476"/>
      <c r="H391" s="232">
        <v>42998</v>
      </c>
      <c r="I391" s="75">
        <v>1929.5</v>
      </c>
      <c r="J391" s="21"/>
      <c r="K391" s="75"/>
    </row>
    <row r="392" spans="1:11" ht="12.75">
      <c r="A392" s="432"/>
      <c r="B392" s="448"/>
      <c r="C392" s="689"/>
      <c r="D392" s="692"/>
      <c r="E392" s="448"/>
      <c r="F392" s="448"/>
      <c r="G392" s="448"/>
      <c r="H392" s="232">
        <v>43028</v>
      </c>
      <c r="I392" s="75">
        <v>1929.5</v>
      </c>
      <c r="J392" s="21"/>
      <c r="K392" s="75"/>
    </row>
    <row r="393" spans="1:11" ht="12.75">
      <c r="A393" s="482">
        <v>29</v>
      </c>
      <c r="B393" s="473" t="s">
        <v>110</v>
      </c>
      <c r="C393" s="534">
        <v>2926301</v>
      </c>
      <c r="D393" s="536" t="s">
        <v>1105</v>
      </c>
      <c r="E393" s="473">
        <v>529</v>
      </c>
      <c r="F393" s="528">
        <v>4496.5</v>
      </c>
      <c r="G393" s="528">
        <v>13489.5</v>
      </c>
      <c r="H393" s="45">
        <v>42875</v>
      </c>
      <c r="I393" s="103">
        <v>2248.25</v>
      </c>
      <c r="J393" s="46">
        <v>42934</v>
      </c>
      <c r="K393" s="47">
        <v>2248.25</v>
      </c>
    </row>
    <row r="394" spans="1:11" ht="12.75">
      <c r="A394" s="483"/>
      <c r="B394" s="474"/>
      <c r="C394" s="535"/>
      <c r="D394" s="537"/>
      <c r="E394" s="474"/>
      <c r="F394" s="474"/>
      <c r="G394" s="474"/>
      <c r="H394" s="45">
        <v>42906</v>
      </c>
      <c r="I394" s="103">
        <v>2248.25</v>
      </c>
      <c r="J394" s="46">
        <v>42964</v>
      </c>
      <c r="K394" s="47">
        <v>2248.25</v>
      </c>
    </row>
    <row r="395" spans="1:11" ht="12.75">
      <c r="A395" s="483"/>
      <c r="B395" s="474"/>
      <c r="C395" s="535"/>
      <c r="D395" s="537"/>
      <c r="E395" s="474"/>
      <c r="F395" s="474"/>
      <c r="G395" s="474"/>
      <c r="H395" s="45">
        <v>42936</v>
      </c>
      <c r="I395" s="103">
        <v>2248.25</v>
      </c>
      <c r="J395" s="46"/>
      <c r="K395" s="47"/>
    </row>
    <row r="396" spans="1:11" ht="12.75">
      <c r="A396" s="483"/>
      <c r="B396" s="474"/>
      <c r="C396" s="535"/>
      <c r="D396" s="537"/>
      <c r="E396" s="474"/>
      <c r="F396" s="474"/>
      <c r="G396" s="474"/>
      <c r="H396" s="45">
        <v>42967</v>
      </c>
      <c r="I396" s="103">
        <v>2248.25</v>
      </c>
      <c r="J396" s="46"/>
      <c r="K396" s="103"/>
    </row>
    <row r="397" spans="1:11" ht="12.75">
      <c r="A397" s="483"/>
      <c r="B397" s="474"/>
      <c r="C397" s="535"/>
      <c r="D397" s="537"/>
      <c r="E397" s="474"/>
      <c r="F397" s="474"/>
      <c r="G397" s="474"/>
      <c r="H397" s="45">
        <v>42998</v>
      </c>
      <c r="I397" s="103">
        <v>2248.25</v>
      </c>
      <c r="J397" s="46"/>
      <c r="K397" s="103"/>
    </row>
    <row r="398" spans="1:11" ht="12.75">
      <c r="A398" s="484"/>
      <c r="B398" s="475"/>
      <c r="C398" s="669"/>
      <c r="D398" s="687"/>
      <c r="E398" s="475"/>
      <c r="F398" s="475"/>
      <c r="G398" s="475"/>
      <c r="H398" s="45">
        <v>43028</v>
      </c>
      <c r="I398" s="103">
        <v>2248.25</v>
      </c>
      <c r="J398" s="46"/>
      <c r="K398" s="103"/>
    </row>
    <row r="399" spans="1:11" ht="12.75">
      <c r="A399" s="477">
        <v>29</v>
      </c>
      <c r="B399" s="447" t="s">
        <v>110</v>
      </c>
      <c r="C399" s="688">
        <v>2926509</v>
      </c>
      <c r="D399" s="690" t="s">
        <v>1106</v>
      </c>
      <c r="E399" s="447">
        <v>988</v>
      </c>
      <c r="F399" s="529">
        <v>8398</v>
      </c>
      <c r="G399" s="529">
        <v>25194</v>
      </c>
      <c r="H399" s="232">
        <v>42875</v>
      </c>
      <c r="I399" s="75">
        <v>4199</v>
      </c>
      <c r="J399" s="21">
        <v>42874</v>
      </c>
      <c r="K399" s="30">
        <v>4199</v>
      </c>
    </row>
    <row r="400" spans="1:11" ht="12.75">
      <c r="A400" s="478"/>
      <c r="B400" s="476"/>
      <c r="C400" s="533"/>
      <c r="D400" s="691"/>
      <c r="E400" s="476"/>
      <c r="F400" s="476"/>
      <c r="G400" s="476"/>
      <c r="H400" s="232">
        <v>42906</v>
      </c>
      <c r="I400" s="75">
        <v>4199</v>
      </c>
      <c r="J400" s="21">
        <v>42914</v>
      </c>
      <c r="K400" s="30">
        <v>4199</v>
      </c>
    </row>
    <row r="401" spans="1:11" ht="12.75">
      <c r="A401" s="478"/>
      <c r="B401" s="476"/>
      <c r="C401" s="533"/>
      <c r="D401" s="691"/>
      <c r="E401" s="476"/>
      <c r="F401" s="476"/>
      <c r="G401" s="476"/>
      <c r="H401" s="232">
        <v>42936</v>
      </c>
      <c r="I401" s="75">
        <v>4199</v>
      </c>
      <c r="J401" s="21">
        <v>42936</v>
      </c>
      <c r="K401" s="30">
        <v>4199</v>
      </c>
    </row>
    <row r="402" spans="1:11" ht="12.75">
      <c r="A402" s="478"/>
      <c r="B402" s="476"/>
      <c r="C402" s="533"/>
      <c r="D402" s="691"/>
      <c r="E402" s="476"/>
      <c r="F402" s="476"/>
      <c r="G402" s="476"/>
      <c r="H402" s="232">
        <v>42967</v>
      </c>
      <c r="I402" s="75">
        <v>4199</v>
      </c>
      <c r="J402" s="21"/>
      <c r="K402" s="30"/>
    </row>
    <row r="403" spans="1:11" ht="12.75">
      <c r="A403" s="478"/>
      <c r="B403" s="476"/>
      <c r="C403" s="533"/>
      <c r="D403" s="691"/>
      <c r="E403" s="476"/>
      <c r="F403" s="476"/>
      <c r="G403" s="476"/>
      <c r="H403" s="232">
        <v>42998</v>
      </c>
      <c r="I403" s="75">
        <v>4199</v>
      </c>
      <c r="J403" s="21"/>
      <c r="K403" s="30"/>
    </row>
    <row r="404" spans="1:11" ht="12.75">
      <c r="A404" s="432"/>
      <c r="B404" s="448"/>
      <c r="C404" s="689"/>
      <c r="D404" s="692"/>
      <c r="E404" s="448"/>
      <c r="F404" s="448"/>
      <c r="G404" s="448"/>
      <c r="H404" s="232">
        <v>43028</v>
      </c>
      <c r="I404" s="75">
        <v>4199</v>
      </c>
      <c r="J404" s="21"/>
      <c r="K404" s="30"/>
    </row>
    <row r="405" spans="1:11" ht="12.75">
      <c r="A405" s="482">
        <v>29</v>
      </c>
      <c r="B405" s="473" t="s">
        <v>110</v>
      </c>
      <c r="C405" s="534">
        <v>2926608</v>
      </c>
      <c r="D405" s="536" t="s">
        <v>1107</v>
      </c>
      <c r="E405" s="473">
        <v>1336</v>
      </c>
      <c r="F405" s="528">
        <v>11356</v>
      </c>
      <c r="G405" s="528">
        <v>34068</v>
      </c>
      <c r="H405" s="45">
        <v>42875</v>
      </c>
      <c r="I405" s="103">
        <v>5678</v>
      </c>
      <c r="J405" s="46"/>
      <c r="K405" s="103"/>
    </row>
    <row r="406" spans="1:11" ht="12.75">
      <c r="A406" s="483"/>
      <c r="B406" s="474"/>
      <c r="C406" s="535"/>
      <c r="D406" s="537"/>
      <c r="E406" s="474"/>
      <c r="F406" s="474"/>
      <c r="G406" s="474"/>
      <c r="H406" s="45">
        <v>42906</v>
      </c>
      <c r="I406" s="103">
        <v>5678</v>
      </c>
      <c r="J406" s="46"/>
      <c r="K406" s="103"/>
    </row>
    <row r="407" spans="1:11" ht="12.75">
      <c r="A407" s="483"/>
      <c r="B407" s="474"/>
      <c r="C407" s="535"/>
      <c r="D407" s="537"/>
      <c r="E407" s="474"/>
      <c r="F407" s="474"/>
      <c r="G407" s="474"/>
      <c r="H407" s="45">
        <v>42936</v>
      </c>
      <c r="I407" s="103">
        <v>5678</v>
      </c>
      <c r="J407" s="46"/>
      <c r="K407" s="103"/>
    </row>
    <row r="408" spans="1:11" ht="12.75">
      <c r="A408" s="483"/>
      <c r="B408" s="474"/>
      <c r="C408" s="535"/>
      <c r="D408" s="537"/>
      <c r="E408" s="474"/>
      <c r="F408" s="474"/>
      <c r="G408" s="474"/>
      <c r="H408" s="45">
        <v>42967</v>
      </c>
      <c r="I408" s="103">
        <v>5678</v>
      </c>
      <c r="J408" s="46"/>
      <c r="K408" s="103"/>
    </row>
    <row r="409" spans="1:11" ht="12.75">
      <c r="A409" s="483"/>
      <c r="B409" s="474"/>
      <c r="C409" s="535"/>
      <c r="D409" s="537"/>
      <c r="E409" s="474"/>
      <c r="F409" s="474"/>
      <c r="G409" s="474"/>
      <c r="H409" s="45">
        <v>42998</v>
      </c>
      <c r="I409" s="103">
        <v>5678</v>
      </c>
      <c r="J409" s="46"/>
      <c r="K409" s="103"/>
    </row>
    <row r="410" spans="1:11" ht="12.75">
      <c r="A410" s="484"/>
      <c r="B410" s="475"/>
      <c r="C410" s="669"/>
      <c r="D410" s="687"/>
      <c r="E410" s="475"/>
      <c r="F410" s="475"/>
      <c r="G410" s="475"/>
      <c r="H410" s="45">
        <v>43028</v>
      </c>
      <c r="I410" s="103">
        <v>5678</v>
      </c>
      <c r="J410" s="46"/>
      <c r="K410" s="103"/>
    </row>
    <row r="411" spans="1:11" ht="12.75">
      <c r="A411" s="477">
        <v>29</v>
      </c>
      <c r="B411" s="447" t="s">
        <v>110</v>
      </c>
      <c r="C411" s="688">
        <v>2927507</v>
      </c>
      <c r="D411" s="690" t="s">
        <v>1108</v>
      </c>
      <c r="E411" s="447">
        <v>1793</v>
      </c>
      <c r="F411" s="529">
        <v>15240.5</v>
      </c>
      <c r="G411" s="529">
        <v>45721.5</v>
      </c>
      <c r="H411" s="232">
        <v>42875</v>
      </c>
      <c r="I411" s="75">
        <v>7620.25</v>
      </c>
      <c r="J411" s="23">
        <v>42874</v>
      </c>
      <c r="K411" s="24">
        <v>7620.25</v>
      </c>
    </row>
    <row r="412" spans="1:11" ht="12.75">
      <c r="A412" s="478"/>
      <c r="B412" s="476"/>
      <c r="C412" s="533"/>
      <c r="D412" s="691"/>
      <c r="E412" s="476"/>
      <c r="F412" s="476"/>
      <c r="G412" s="476"/>
      <c r="H412" s="232">
        <v>42906</v>
      </c>
      <c r="I412" s="75">
        <v>7620.25</v>
      </c>
      <c r="J412" s="23">
        <v>42906</v>
      </c>
      <c r="K412" s="24">
        <v>7620.25</v>
      </c>
    </row>
    <row r="413" spans="1:11" ht="12.75">
      <c r="A413" s="478"/>
      <c r="B413" s="476"/>
      <c r="C413" s="533"/>
      <c r="D413" s="691"/>
      <c r="E413" s="476"/>
      <c r="F413" s="476"/>
      <c r="G413" s="476"/>
      <c r="H413" s="232">
        <v>42936</v>
      </c>
      <c r="I413" s="75">
        <v>7620.25</v>
      </c>
      <c r="J413" s="23">
        <v>42941</v>
      </c>
      <c r="K413" s="24">
        <v>7620.25</v>
      </c>
    </row>
    <row r="414" spans="1:11" ht="12.75">
      <c r="A414" s="478"/>
      <c r="B414" s="476"/>
      <c r="C414" s="533"/>
      <c r="D414" s="691"/>
      <c r="E414" s="476"/>
      <c r="F414" s="476"/>
      <c r="G414" s="476"/>
      <c r="H414" s="232">
        <v>42967</v>
      </c>
      <c r="I414" s="75">
        <v>7620.25</v>
      </c>
      <c r="J414" s="23">
        <v>42968</v>
      </c>
      <c r="K414" s="24">
        <v>7620.25</v>
      </c>
    </row>
    <row r="415" spans="1:11" ht="12.75">
      <c r="A415" s="478"/>
      <c r="B415" s="476"/>
      <c r="C415" s="533"/>
      <c r="D415" s="691"/>
      <c r="E415" s="476"/>
      <c r="F415" s="476"/>
      <c r="G415" s="476"/>
      <c r="H415" s="232">
        <v>42998</v>
      </c>
      <c r="I415" s="75">
        <v>7620.25</v>
      </c>
      <c r="J415" s="23"/>
      <c r="K415" s="231"/>
    </row>
    <row r="416" spans="1:11" ht="12.75">
      <c r="A416" s="432"/>
      <c r="B416" s="476"/>
      <c r="C416" s="533"/>
      <c r="D416" s="691"/>
      <c r="E416" s="476"/>
      <c r="F416" s="476"/>
      <c r="G416" s="476"/>
      <c r="H416" s="232">
        <v>43028</v>
      </c>
      <c r="I416" s="75">
        <v>7620.25</v>
      </c>
      <c r="J416" s="23"/>
      <c r="K416" s="231"/>
    </row>
    <row r="417" spans="1:11" ht="12.75">
      <c r="A417" s="482">
        <v>29</v>
      </c>
      <c r="B417" s="473" t="s">
        <v>110</v>
      </c>
      <c r="C417" s="534">
        <v>2927606</v>
      </c>
      <c r="D417" s="536" t="s">
        <v>1109</v>
      </c>
      <c r="E417" s="473">
        <v>605</v>
      </c>
      <c r="F417" s="528">
        <v>5142.5</v>
      </c>
      <c r="G417" s="528">
        <v>15427.5</v>
      </c>
      <c r="H417" s="45">
        <v>42875</v>
      </c>
      <c r="I417" s="103">
        <v>2571.25</v>
      </c>
      <c r="J417" s="46">
        <v>42873</v>
      </c>
      <c r="K417" s="103">
        <v>2571.25</v>
      </c>
    </row>
    <row r="418" spans="1:11" ht="12.75">
      <c r="A418" s="483"/>
      <c r="B418" s="474"/>
      <c r="C418" s="535"/>
      <c r="D418" s="537"/>
      <c r="E418" s="474"/>
      <c r="F418" s="474"/>
      <c r="G418" s="474"/>
      <c r="H418" s="45">
        <v>42906</v>
      </c>
      <c r="I418" s="103">
        <v>2571.25</v>
      </c>
      <c r="J418" s="46">
        <v>42900</v>
      </c>
      <c r="K418" s="103">
        <v>2571.25</v>
      </c>
    </row>
    <row r="419" spans="1:11" ht="12.75">
      <c r="A419" s="483"/>
      <c r="B419" s="474"/>
      <c r="C419" s="535"/>
      <c r="D419" s="537"/>
      <c r="E419" s="474"/>
      <c r="F419" s="474"/>
      <c r="G419" s="474"/>
      <c r="H419" s="45">
        <v>42936</v>
      </c>
      <c r="I419" s="103">
        <v>2571.25</v>
      </c>
      <c r="J419" s="46">
        <v>42927</v>
      </c>
      <c r="K419" s="103">
        <v>2571.25</v>
      </c>
    </row>
    <row r="420" spans="1:11" ht="12.75">
      <c r="A420" s="483"/>
      <c r="B420" s="474"/>
      <c r="C420" s="535"/>
      <c r="D420" s="537"/>
      <c r="E420" s="474"/>
      <c r="F420" s="474"/>
      <c r="G420" s="474"/>
      <c r="H420" s="45">
        <v>42967</v>
      </c>
      <c r="I420" s="103">
        <v>2571.25</v>
      </c>
      <c r="J420" s="46">
        <v>42954</v>
      </c>
      <c r="K420" s="103">
        <v>2571.25</v>
      </c>
    </row>
    <row r="421" spans="1:11" ht="12.75">
      <c r="A421" s="483"/>
      <c r="B421" s="474"/>
      <c r="C421" s="535"/>
      <c r="D421" s="537"/>
      <c r="E421" s="474"/>
      <c r="F421" s="474"/>
      <c r="G421" s="474"/>
      <c r="H421" s="45">
        <v>42998</v>
      </c>
      <c r="I421" s="103">
        <v>2571.25</v>
      </c>
      <c r="J421" s="46"/>
      <c r="K421" s="103"/>
    </row>
    <row r="422" spans="1:11" ht="12.75">
      <c r="A422" s="484"/>
      <c r="B422" s="475"/>
      <c r="C422" s="669"/>
      <c r="D422" s="687"/>
      <c r="E422" s="475"/>
      <c r="F422" s="475"/>
      <c r="G422" s="475"/>
      <c r="H422" s="45">
        <v>43028</v>
      </c>
      <c r="I422" s="103">
        <v>2571.25</v>
      </c>
      <c r="J422" s="46"/>
      <c r="K422" s="103"/>
    </row>
    <row r="423" spans="1:11" ht="12.75">
      <c r="A423" s="477">
        <v>29</v>
      </c>
      <c r="B423" s="447" t="s">
        <v>110</v>
      </c>
      <c r="C423" s="688">
        <v>2927903</v>
      </c>
      <c r="D423" s="690" t="s">
        <v>740</v>
      </c>
      <c r="E423" s="447">
        <v>45</v>
      </c>
      <c r="F423" s="529">
        <v>382.5</v>
      </c>
      <c r="G423" s="529">
        <v>1147.5</v>
      </c>
      <c r="H423" s="232">
        <v>42875</v>
      </c>
      <c r="I423" s="75">
        <v>573.75</v>
      </c>
      <c r="J423" s="21">
        <v>42874</v>
      </c>
      <c r="K423" s="30">
        <v>573.75</v>
      </c>
    </row>
    <row r="424" spans="1:11" ht="12.75">
      <c r="A424" s="478"/>
      <c r="B424" s="476"/>
      <c r="C424" s="533"/>
      <c r="D424" s="691"/>
      <c r="E424" s="476"/>
      <c r="F424" s="476"/>
      <c r="G424" s="476"/>
      <c r="H424" s="232">
        <v>42906</v>
      </c>
      <c r="I424" s="75">
        <v>573.75</v>
      </c>
      <c r="J424" s="21">
        <v>42887</v>
      </c>
      <c r="K424" s="30">
        <v>573.75</v>
      </c>
    </row>
    <row r="425" spans="1:11" ht="12.75">
      <c r="A425" s="482">
        <v>29</v>
      </c>
      <c r="B425" s="473" t="s">
        <v>110</v>
      </c>
      <c r="C425" s="534">
        <v>2928505</v>
      </c>
      <c r="D425" s="536" t="s">
        <v>742</v>
      </c>
      <c r="E425" s="473">
        <v>621</v>
      </c>
      <c r="F425" s="528">
        <v>5278.5</v>
      </c>
      <c r="G425" s="528">
        <v>15835.5</v>
      </c>
      <c r="H425" s="45">
        <v>42875</v>
      </c>
      <c r="I425" s="103">
        <v>2639.25</v>
      </c>
      <c r="J425" s="46"/>
      <c r="K425" s="47"/>
    </row>
    <row r="426" spans="1:11" ht="12.75">
      <c r="A426" s="483"/>
      <c r="B426" s="474"/>
      <c r="C426" s="535"/>
      <c r="D426" s="537"/>
      <c r="E426" s="474"/>
      <c r="F426" s="474"/>
      <c r="G426" s="474"/>
      <c r="H426" s="45">
        <v>42906</v>
      </c>
      <c r="I426" s="103">
        <v>2639.25</v>
      </c>
      <c r="J426" s="46"/>
      <c r="K426" s="47"/>
    </row>
    <row r="427" spans="1:11" ht="12.75">
      <c r="A427" s="483"/>
      <c r="B427" s="474"/>
      <c r="C427" s="535"/>
      <c r="D427" s="537"/>
      <c r="E427" s="474"/>
      <c r="F427" s="474"/>
      <c r="G427" s="474"/>
      <c r="H427" s="45">
        <v>42936</v>
      </c>
      <c r="I427" s="103">
        <v>2639.25</v>
      </c>
      <c r="J427" s="46"/>
      <c r="K427" s="47"/>
    </row>
    <row r="428" spans="1:11" ht="12.75">
      <c r="A428" s="483"/>
      <c r="B428" s="474"/>
      <c r="C428" s="535"/>
      <c r="D428" s="537"/>
      <c r="E428" s="474"/>
      <c r="F428" s="474"/>
      <c r="G428" s="474"/>
      <c r="H428" s="45">
        <v>42967</v>
      </c>
      <c r="I428" s="103">
        <v>2639.25</v>
      </c>
      <c r="J428" s="46"/>
      <c r="K428" s="47"/>
    </row>
    <row r="429" spans="1:11" ht="12.75">
      <c r="A429" s="483"/>
      <c r="B429" s="474"/>
      <c r="C429" s="535"/>
      <c r="D429" s="537"/>
      <c r="E429" s="474"/>
      <c r="F429" s="474"/>
      <c r="G429" s="474"/>
      <c r="H429" s="45">
        <v>42998</v>
      </c>
      <c r="I429" s="103">
        <v>2639.25</v>
      </c>
      <c r="J429" s="46"/>
      <c r="K429" s="47"/>
    </row>
    <row r="430" spans="1:11" ht="12.75">
      <c r="A430" s="484"/>
      <c r="B430" s="475"/>
      <c r="C430" s="669"/>
      <c r="D430" s="687"/>
      <c r="E430" s="475"/>
      <c r="F430" s="475"/>
      <c r="G430" s="475"/>
      <c r="H430" s="45">
        <v>43028</v>
      </c>
      <c r="I430" s="103">
        <v>2639.25</v>
      </c>
      <c r="J430" s="46"/>
      <c r="K430" s="47"/>
    </row>
    <row r="431" spans="1:11" ht="12.75">
      <c r="A431" s="477">
        <v>29</v>
      </c>
      <c r="B431" s="447" t="s">
        <v>110</v>
      </c>
      <c r="C431" s="688">
        <v>2928000</v>
      </c>
      <c r="D431" s="690" t="s">
        <v>1110</v>
      </c>
      <c r="E431" s="447">
        <v>1344</v>
      </c>
      <c r="F431" s="529">
        <v>11424</v>
      </c>
      <c r="G431" s="529">
        <v>34272</v>
      </c>
      <c r="H431" s="232">
        <v>42875</v>
      </c>
      <c r="I431" s="75">
        <v>5712</v>
      </c>
      <c r="J431" s="23"/>
      <c r="K431" s="231"/>
    </row>
    <row r="432" spans="1:11" ht="12.75">
      <c r="A432" s="478"/>
      <c r="B432" s="476"/>
      <c r="C432" s="533"/>
      <c r="D432" s="691"/>
      <c r="E432" s="476"/>
      <c r="F432" s="476"/>
      <c r="G432" s="476"/>
      <c r="H432" s="232">
        <v>42906</v>
      </c>
      <c r="I432" s="75">
        <v>5712</v>
      </c>
      <c r="J432" s="23">
        <v>42926</v>
      </c>
      <c r="K432" s="231">
        <v>5712</v>
      </c>
    </row>
    <row r="433" spans="1:11" ht="12.75">
      <c r="A433" s="478"/>
      <c r="B433" s="476"/>
      <c r="C433" s="533"/>
      <c r="D433" s="691"/>
      <c r="E433" s="476"/>
      <c r="F433" s="476"/>
      <c r="G433" s="476"/>
      <c r="H433" s="232">
        <v>42936</v>
      </c>
      <c r="I433" s="75">
        <v>5712</v>
      </c>
      <c r="J433" s="21">
        <v>42937</v>
      </c>
      <c r="K433" s="231">
        <v>5712</v>
      </c>
    </row>
    <row r="434" spans="1:11" ht="12.75">
      <c r="A434" s="478"/>
      <c r="B434" s="476"/>
      <c r="C434" s="533"/>
      <c r="D434" s="691"/>
      <c r="E434" s="476"/>
      <c r="F434" s="476"/>
      <c r="G434" s="476"/>
      <c r="H434" s="232">
        <v>42967</v>
      </c>
      <c r="I434" s="75">
        <v>5712</v>
      </c>
      <c r="J434" s="21">
        <v>42964</v>
      </c>
      <c r="K434" s="231">
        <v>5712</v>
      </c>
    </row>
    <row r="435" spans="1:11" ht="12.75">
      <c r="A435" s="478"/>
      <c r="B435" s="476"/>
      <c r="C435" s="533"/>
      <c r="D435" s="691"/>
      <c r="E435" s="476"/>
      <c r="F435" s="476"/>
      <c r="G435" s="476"/>
      <c r="H435" s="232">
        <v>42998</v>
      </c>
      <c r="I435" s="75">
        <v>5712</v>
      </c>
      <c r="J435" s="21"/>
      <c r="K435" s="30"/>
    </row>
    <row r="436" spans="1:11" ht="12.75">
      <c r="A436" s="432"/>
      <c r="B436" s="448"/>
      <c r="C436" s="689"/>
      <c r="D436" s="692"/>
      <c r="E436" s="448"/>
      <c r="F436" s="448"/>
      <c r="G436" s="448"/>
      <c r="H436" s="232">
        <v>43028</v>
      </c>
      <c r="I436" s="75">
        <v>5712</v>
      </c>
      <c r="J436" s="21"/>
      <c r="K436" s="30"/>
    </row>
    <row r="437" spans="1:11" ht="12.75">
      <c r="A437" s="482">
        <v>29</v>
      </c>
      <c r="B437" s="473" t="s">
        <v>110</v>
      </c>
      <c r="C437" s="534">
        <v>2928307</v>
      </c>
      <c r="D437" s="536" t="s">
        <v>1111</v>
      </c>
      <c r="E437" s="473">
        <v>716</v>
      </c>
      <c r="F437" s="528">
        <v>6086</v>
      </c>
      <c r="G437" s="528">
        <v>18258</v>
      </c>
      <c r="H437" s="45">
        <v>42875</v>
      </c>
      <c r="I437" s="103">
        <v>3043</v>
      </c>
      <c r="J437" s="46">
        <v>42877</v>
      </c>
      <c r="K437" s="47">
        <v>3043</v>
      </c>
    </row>
    <row r="438" spans="1:11" ht="12.75">
      <c r="A438" s="483"/>
      <c r="B438" s="474"/>
      <c r="C438" s="535"/>
      <c r="D438" s="537"/>
      <c r="E438" s="474"/>
      <c r="F438" s="474"/>
      <c r="G438" s="474"/>
      <c r="H438" s="45">
        <v>42906</v>
      </c>
      <c r="I438" s="103">
        <v>3043</v>
      </c>
      <c r="J438" s="48">
        <v>42906</v>
      </c>
      <c r="K438" s="49">
        <v>3043</v>
      </c>
    </row>
    <row r="439" spans="1:11" ht="12.75">
      <c r="A439" s="483"/>
      <c r="B439" s="474"/>
      <c r="C439" s="535"/>
      <c r="D439" s="537"/>
      <c r="E439" s="474"/>
      <c r="F439" s="474"/>
      <c r="G439" s="474"/>
      <c r="H439" s="45">
        <v>42936</v>
      </c>
      <c r="I439" s="103">
        <v>3043</v>
      </c>
      <c r="J439" s="48">
        <v>42936</v>
      </c>
      <c r="K439" s="49">
        <v>3043</v>
      </c>
    </row>
    <row r="440" spans="1:11" ht="12.75">
      <c r="A440" s="483"/>
      <c r="B440" s="474"/>
      <c r="C440" s="535"/>
      <c r="D440" s="537"/>
      <c r="E440" s="474"/>
      <c r="F440" s="474"/>
      <c r="G440" s="474"/>
      <c r="H440" s="45">
        <v>42967</v>
      </c>
      <c r="I440" s="103">
        <v>3043</v>
      </c>
      <c r="J440" s="48">
        <v>42965</v>
      </c>
      <c r="K440" s="104">
        <v>3043</v>
      </c>
    </row>
    <row r="441" spans="1:11" ht="12.75">
      <c r="A441" s="483"/>
      <c r="B441" s="474"/>
      <c r="C441" s="535"/>
      <c r="D441" s="537"/>
      <c r="E441" s="474"/>
      <c r="F441" s="474"/>
      <c r="G441" s="474"/>
      <c r="H441" s="45">
        <v>42998</v>
      </c>
      <c r="I441" s="103">
        <v>3043</v>
      </c>
      <c r="J441" s="48"/>
      <c r="K441" s="49"/>
    </row>
    <row r="442" spans="1:11" ht="12.75">
      <c r="A442" s="484"/>
      <c r="B442" s="475"/>
      <c r="C442" s="669"/>
      <c r="D442" s="687"/>
      <c r="E442" s="475"/>
      <c r="F442" s="475"/>
      <c r="G442" s="475"/>
      <c r="H442" s="45">
        <v>43028</v>
      </c>
      <c r="I442" s="103">
        <v>3043</v>
      </c>
      <c r="J442" s="48"/>
      <c r="K442" s="49"/>
    </row>
    <row r="443" spans="1:11" ht="12.75">
      <c r="A443" s="477">
        <v>29</v>
      </c>
      <c r="B443" s="447" t="s">
        <v>110</v>
      </c>
      <c r="C443" s="688">
        <v>2928802</v>
      </c>
      <c r="D443" s="690" t="s">
        <v>1112</v>
      </c>
      <c r="E443" s="447">
        <v>2179</v>
      </c>
      <c r="F443" s="529">
        <v>18521.5</v>
      </c>
      <c r="G443" s="529">
        <v>55564.5</v>
      </c>
      <c r="H443" s="232">
        <v>42875</v>
      </c>
      <c r="I443" s="75">
        <v>9260.75</v>
      </c>
      <c r="J443" s="21">
        <v>42877</v>
      </c>
      <c r="K443" s="30">
        <v>9260.75</v>
      </c>
    </row>
    <row r="444" spans="1:11" ht="12.75">
      <c r="A444" s="478"/>
      <c r="B444" s="476"/>
      <c r="C444" s="533"/>
      <c r="D444" s="691"/>
      <c r="E444" s="476"/>
      <c r="F444" s="476"/>
      <c r="G444" s="476"/>
      <c r="H444" s="232">
        <v>42906</v>
      </c>
      <c r="I444" s="75">
        <v>9260.75</v>
      </c>
      <c r="J444" s="21">
        <v>42892</v>
      </c>
      <c r="K444" s="30">
        <v>9260.75</v>
      </c>
    </row>
    <row r="445" spans="1:11" ht="12.75">
      <c r="A445" s="478"/>
      <c r="B445" s="476"/>
      <c r="C445" s="533"/>
      <c r="D445" s="691"/>
      <c r="E445" s="476"/>
      <c r="F445" s="476"/>
      <c r="G445" s="476"/>
      <c r="H445" s="232">
        <v>42936</v>
      </c>
      <c r="I445" s="75">
        <v>9260.75</v>
      </c>
      <c r="J445" s="21">
        <v>42892</v>
      </c>
      <c r="K445" s="30">
        <v>9260.75</v>
      </c>
    </row>
    <row r="446" spans="1:11" ht="12.75">
      <c r="A446" s="478"/>
      <c r="B446" s="476"/>
      <c r="C446" s="533"/>
      <c r="D446" s="691"/>
      <c r="E446" s="476"/>
      <c r="F446" s="476"/>
      <c r="G446" s="476"/>
      <c r="H446" s="232">
        <v>42967</v>
      </c>
      <c r="I446" s="75">
        <v>9260.75</v>
      </c>
      <c r="J446" s="21">
        <v>42892</v>
      </c>
      <c r="K446" s="30">
        <v>9260.75</v>
      </c>
    </row>
    <row r="447" spans="1:11" ht="12.75">
      <c r="A447" s="478"/>
      <c r="B447" s="476"/>
      <c r="C447" s="533"/>
      <c r="D447" s="691"/>
      <c r="E447" s="476"/>
      <c r="F447" s="476"/>
      <c r="G447" s="476"/>
      <c r="H447" s="232">
        <v>42998</v>
      </c>
      <c r="I447" s="75">
        <v>9260.75</v>
      </c>
      <c r="J447" s="21">
        <v>42892</v>
      </c>
      <c r="K447" s="30">
        <v>9260.75</v>
      </c>
    </row>
    <row r="448" spans="1:11" ht="12.75">
      <c r="A448" s="432"/>
      <c r="B448" s="448"/>
      <c r="C448" s="689"/>
      <c r="D448" s="692"/>
      <c r="E448" s="448"/>
      <c r="F448" s="448"/>
      <c r="G448" s="448"/>
      <c r="H448" s="232">
        <v>43028</v>
      </c>
      <c r="I448" s="75">
        <v>9260.75</v>
      </c>
      <c r="J448" s="21">
        <v>42892</v>
      </c>
      <c r="K448" s="30">
        <v>9260.75</v>
      </c>
    </row>
    <row r="449" spans="1:11" ht="12.75">
      <c r="A449" s="482">
        <v>29</v>
      </c>
      <c r="B449" s="473" t="s">
        <v>110</v>
      </c>
      <c r="C449" s="534">
        <v>2928950</v>
      </c>
      <c r="D449" s="536" t="s">
        <v>1113</v>
      </c>
      <c r="E449" s="473">
        <v>166</v>
      </c>
      <c r="F449" s="528">
        <v>1411</v>
      </c>
      <c r="G449" s="528">
        <v>4233</v>
      </c>
      <c r="H449" s="45">
        <v>42875</v>
      </c>
      <c r="I449" s="103">
        <v>846.6</v>
      </c>
      <c r="J449" s="46">
        <v>42944</v>
      </c>
      <c r="K449" s="47">
        <v>846.6</v>
      </c>
    </row>
    <row r="450" spans="1:11" ht="12.75">
      <c r="A450" s="483"/>
      <c r="B450" s="474"/>
      <c r="C450" s="535"/>
      <c r="D450" s="537"/>
      <c r="E450" s="474"/>
      <c r="F450" s="474"/>
      <c r="G450" s="474"/>
      <c r="H450" s="45">
        <v>42906</v>
      </c>
      <c r="I450" s="103">
        <v>846.6</v>
      </c>
      <c r="J450" s="46">
        <v>42944</v>
      </c>
      <c r="K450" s="47">
        <v>846.6</v>
      </c>
    </row>
    <row r="451" spans="1:11" ht="12.75">
      <c r="A451" s="483"/>
      <c r="B451" s="474"/>
      <c r="C451" s="535"/>
      <c r="D451" s="537"/>
      <c r="E451" s="474"/>
      <c r="F451" s="474"/>
      <c r="G451" s="474"/>
      <c r="H451" s="45">
        <v>42936</v>
      </c>
      <c r="I451" s="103">
        <v>846.6</v>
      </c>
      <c r="J451" s="46">
        <v>42944</v>
      </c>
      <c r="K451" s="47">
        <v>846.6</v>
      </c>
    </row>
    <row r="452" spans="1:11" ht="12.75">
      <c r="A452" s="483"/>
      <c r="B452" s="474"/>
      <c r="C452" s="535"/>
      <c r="D452" s="537"/>
      <c r="E452" s="474"/>
      <c r="F452" s="474"/>
      <c r="G452" s="474"/>
      <c r="H452" s="45">
        <v>42967</v>
      </c>
      <c r="I452" s="103">
        <v>846.6</v>
      </c>
      <c r="J452" s="46">
        <v>42963</v>
      </c>
      <c r="K452" s="103">
        <v>846.6</v>
      </c>
    </row>
    <row r="453" spans="1:11" ht="12.75">
      <c r="A453" s="483"/>
      <c r="B453" s="474"/>
      <c r="C453" s="535"/>
      <c r="D453" s="537"/>
      <c r="E453" s="474"/>
      <c r="F453" s="474"/>
      <c r="G453" s="474"/>
      <c r="H453" s="45">
        <v>42998</v>
      </c>
      <c r="I453" s="103">
        <v>846.6</v>
      </c>
      <c r="J453" s="46"/>
      <c r="K453" s="47"/>
    </row>
    <row r="454" spans="1:11" ht="12.75">
      <c r="A454" s="477">
        <v>29</v>
      </c>
      <c r="B454" s="447" t="s">
        <v>110</v>
      </c>
      <c r="C454" s="688">
        <v>2929370</v>
      </c>
      <c r="D454" s="690" t="s">
        <v>1114</v>
      </c>
      <c r="E454" s="447">
        <v>358</v>
      </c>
      <c r="F454" s="529">
        <v>3043</v>
      </c>
      <c r="G454" s="529">
        <v>9129</v>
      </c>
      <c r="H454" s="232">
        <v>42875</v>
      </c>
      <c r="I454" s="75">
        <v>1521.5</v>
      </c>
      <c r="J454" s="21"/>
      <c r="K454" s="30"/>
    </row>
    <row r="455" spans="1:11" ht="12.75">
      <c r="A455" s="478"/>
      <c r="B455" s="476"/>
      <c r="C455" s="533"/>
      <c r="D455" s="691"/>
      <c r="E455" s="476"/>
      <c r="F455" s="476"/>
      <c r="G455" s="476"/>
      <c r="H455" s="232">
        <v>42906</v>
      </c>
      <c r="I455" s="75">
        <v>1521.5</v>
      </c>
      <c r="J455" s="21"/>
      <c r="K455" s="30"/>
    </row>
    <row r="456" spans="1:11" ht="12.75">
      <c r="A456" s="478"/>
      <c r="B456" s="476"/>
      <c r="C456" s="533"/>
      <c r="D456" s="691"/>
      <c r="E456" s="476"/>
      <c r="F456" s="476"/>
      <c r="G456" s="476"/>
      <c r="H456" s="232">
        <v>42936</v>
      </c>
      <c r="I456" s="75">
        <v>1521.5</v>
      </c>
      <c r="J456" s="21"/>
      <c r="K456" s="30"/>
    </row>
    <row r="457" spans="1:11" ht="12.75">
      <c r="A457" s="478"/>
      <c r="B457" s="476"/>
      <c r="C457" s="533"/>
      <c r="D457" s="691"/>
      <c r="E457" s="476"/>
      <c r="F457" s="476"/>
      <c r="G457" s="476"/>
      <c r="H457" s="232">
        <v>42967</v>
      </c>
      <c r="I457" s="75">
        <v>1521.5</v>
      </c>
      <c r="J457" s="21"/>
      <c r="K457" s="30"/>
    </row>
    <row r="458" spans="1:11" ht="12.75">
      <c r="A458" s="478"/>
      <c r="B458" s="476"/>
      <c r="C458" s="533"/>
      <c r="D458" s="691"/>
      <c r="E458" s="476"/>
      <c r="F458" s="476"/>
      <c r="G458" s="476"/>
      <c r="H458" s="232">
        <v>42998</v>
      </c>
      <c r="I458" s="75">
        <v>1521.5</v>
      </c>
      <c r="J458" s="21"/>
      <c r="K458" s="30"/>
    </row>
    <row r="459" spans="1:11" ht="12.75">
      <c r="A459" s="432"/>
      <c r="B459" s="476"/>
      <c r="C459" s="533"/>
      <c r="D459" s="691"/>
      <c r="E459" s="476"/>
      <c r="F459" s="476"/>
      <c r="G459" s="476"/>
      <c r="H459" s="232">
        <v>43028</v>
      </c>
      <c r="I459" s="75">
        <v>1521.5</v>
      </c>
      <c r="J459" s="21"/>
      <c r="K459" s="30"/>
    </row>
    <row r="460" spans="1:11" ht="12.75">
      <c r="A460" s="482">
        <v>29</v>
      </c>
      <c r="B460" s="473" t="s">
        <v>110</v>
      </c>
      <c r="C460" s="534">
        <v>2929701</v>
      </c>
      <c r="D460" s="536" t="s">
        <v>1115</v>
      </c>
      <c r="E460" s="473">
        <v>717</v>
      </c>
      <c r="F460" s="528">
        <v>6094.5</v>
      </c>
      <c r="G460" s="528">
        <v>18283.5</v>
      </c>
      <c r="H460" s="45">
        <v>42875</v>
      </c>
      <c r="I460" s="103">
        <v>3047.25</v>
      </c>
      <c r="J460" s="46"/>
      <c r="K460" s="47"/>
    </row>
    <row r="461" spans="1:11" ht="12.75">
      <c r="A461" s="483"/>
      <c r="B461" s="474"/>
      <c r="C461" s="535"/>
      <c r="D461" s="537"/>
      <c r="E461" s="474"/>
      <c r="F461" s="474"/>
      <c r="G461" s="474"/>
      <c r="H461" s="45">
        <v>42906</v>
      </c>
      <c r="I461" s="103">
        <v>3047.25</v>
      </c>
      <c r="J461" s="46"/>
      <c r="K461" s="47"/>
    </row>
    <row r="462" spans="1:11" ht="12.75">
      <c r="A462" s="483"/>
      <c r="B462" s="474"/>
      <c r="C462" s="535"/>
      <c r="D462" s="537"/>
      <c r="E462" s="474"/>
      <c r="F462" s="474"/>
      <c r="G462" s="474"/>
      <c r="H462" s="45">
        <v>42936</v>
      </c>
      <c r="I462" s="103">
        <v>3047.25</v>
      </c>
      <c r="J462" s="46"/>
      <c r="K462" s="47"/>
    </row>
    <row r="463" spans="1:11" ht="12.75">
      <c r="A463" s="483"/>
      <c r="B463" s="474"/>
      <c r="C463" s="535"/>
      <c r="D463" s="537"/>
      <c r="E463" s="474"/>
      <c r="F463" s="474"/>
      <c r="G463" s="474"/>
      <c r="H463" s="45">
        <v>42967</v>
      </c>
      <c r="I463" s="103">
        <v>3047.25</v>
      </c>
      <c r="J463" s="46"/>
      <c r="K463" s="47"/>
    </row>
    <row r="464" spans="1:11" ht="12.75">
      <c r="A464" s="483"/>
      <c r="B464" s="474"/>
      <c r="C464" s="535"/>
      <c r="D464" s="537"/>
      <c r="E464" s="474"/>
      <c r="F464" s="474"/>
      <c r="G464" s="474"/>
      <c r="H464" s="45">
        <v>42998</v>
      </c>
      <c r="I464" s="103">
        <v>3047.25</v>
      </c>
      <c r="J464" s="46"/>
      <c r="K464" s="47"/>
    </row>
    <row r="465" spans="1:11" ht="12.75">
      <c r="A465" s="484"/>
      <c r="B465" s="475"/>
      <c r="C465" s="669"/>
      <c r="D465" s="687"/>
      <c r="E465" s="475"/>
      <c r="F465" s="475"/>
      <c r="G465" s="475"/>
      <c r="H465" s="45">
        <v>43028</v>
      </c>
      <c r="I465" s="103">
        <v>3047.25</v>
      </c>
      <c r="J465" s="46"/>
      <c r="K465" s="47"/>
    </row>
    <row r="466" spans="1:11" ht="12.75">
      <c r="A466" s="477">
        <v>29</v>
      </c>
      <c r="B466" s="447" t="s">
        <v>110</v>
      </c>
      <c r="C466" s="688">
        <v>2929800</v>
      </c>
      <c r="D466" s="690" t="s">
        <v>1116</v>
      </c>
      <c r="E466" s="447">
        <v>323</v>
      </c>
      <c r="F466" s="529">
        <v>2745.5</v>
      </c>
      <c r="G466" s="529">
        <v>8236.5</v>
      </c>
      <c r="H466" s="232">
        <v>42875</v>
      </c>
      <c r="I466" s="75">
        <v>1372.75</v>
      </c>
      <c r="J466" s="21">
        <v>42873</v>
      </c>
      <c r="K466" s="75">
        <v>1372.75</v>
      </c>
    </row>
    <row r="467" spans="1:11" ht="12.75">
      <c r="A467" s="478"/>
      <c r="B467" s="476"/>
      <c r="C467" s="533"/>
      <c r="D467" s="691"/>
      <c r="E467" s="476"/>
      <c r="F467" s="476"/>
      <c r="G467" s="476"/>
      <c r="H467" s="232">
        <v>42906</v>
      </c>
      <c r="I467" s="75">
        <v>1372.75</v>
      </c>
      <c r="J467" s="21">
        <v>42900</v>
      </c>
      <c r="K467" s="75">
        <v>1372.75</v>
      </c>
    </row>
    <row r="468" spans="1:11" ht="12.75">
      <c r="A468" s="478"/>
      <c r="B468" s="476"/>
      <c r="C468" s="533"/>
      <c r="D468" s="691"/>
      <c r="E468" s="476"/>
      <c r="F468" s="476"/>
      <c r="G468" s="476"/>
      <c r="H468" s="232">
        <v>42936</v>
      </c>
      <c r="I468" s="75">
        <v>1372.75</v>
      </c>
      <c r="J468" s="21">
        <v>42926</v>
      </c>
      <c r="K468" s="75">
        <v>1372.75</v>
      </c>
    </row>
    <row r="469" spans="1:11" ht="12.75">
      <c r="A469" s="478"/>
      <c r="B469" s="476"/>
      <c r="C469" s="533"/>
      <c r="D469" s="691"/>
      <c r="E469" s="476"/>
      <c r="F469" s="476"/>
      <c r="G469" s="476"/>
      <c r="H469" s="232">
        <v>42967</v>
      </c>
      <c r="I469" s="75">
        <v>1372.75</v>
      </c>
      <c r="J469" s="21">
        <v>42958</v>
      </c>
      <c r="K469" s="75">
        <v>1372.75</v>
      </c>
    </row>
    <row r="470" spans="1:11" ht="12.75">
      <c r="A470" s="478"/>
      <c r="B470" s="476"/>
      <c r="C470" s="533"/>
      <c r="D470" s="691"/>
      <c r="E470" s="476"/>
      <c r="F470" s="476"/>
      <c r="G470" s="476"/>
      <c r="H470" s="232">
        <v>42998</v>
      </c>
      <c r="I470" s="75">
        <v>1372.75</v>
      </c>
      <c r="J470" s="21"/>
      <c r="K470" s="75"/>
    </row>
    <row r="471" spans="1:11" ht="12.75">
      <c r="A471" s="432"/>
      <c r="B471" s="448"/>
      <c r="C471" s="689"/>
      <c r="D471" s="692"/>
      <c r="E471" s="448"/>
      <c r="F471" s="448"/>
      <c r="G471" s="448"/>
      <c r="H471" s="232">
        <v>43028</v>
      </c>
      <c r="I471" s="75">
        <v>1372.75</v>
      </c>
      <c r="J471" s="21"/>
      <c r="K471" s="75"/>
    </row>
    <row r="472" spans="1:11" ht="12.75">
      <c r="A472" s="482">
        <v>29</v>
      </c>
      <c r="B472" s="473" t="s">
        <v>110</v>
      </c>
      <c r="C472" s="534">
        <v>2930105</v>
      </c>
      <c r="D472" s="536" t="s">
        <v>1117</v>
      </c>
      <c r="E472" s="473">
        <v>1400</v>
      </c>
      <c r="F472" s="528">
        <v>11900</v>
      </c>
      <c r="G472" s="528">
        <v>35700</v>
      </c>
      <c r="H472" s="45">
        <v>42875</v>
      </c>
      <c r="I472" s="103">
        <v>5950</v>
      </c>
      <c r="J472" s="46">
        <v>42874</v>
      </c>
      <c r="K472" s="47">
        <v>5950</v>
      </c>
    </row>
    <row r="473" spans="1:11" ht="12.75">
      <c r="A473" s="483"/>
      <c r="B473" s="474"/>
      <c r="C473" s="535"/>
      <c r="D473" s="537"/>
      <c r="E473" s="474"/>
      <c r="F473" s="474"/>
      <c r="G473" s="474"/>
      <c r="H473" s="45">
        <v>42906</v>
      </c>
      <c r="I473" s="103">
        <v>5950</v>
      </c>
      <c r="J473" s="46">
        <v>42906</v>
      </c>
      <c r="K473" s="47">
        <v>5950</v>
      </c>
    </row>
    <row r="474" spans="1:11" ht="12.75">
      <c r="A474" s="483"/>
      <c r="B474" s="474"/>
      <c r="C474" s="535"/>
      <c r="D474" s="537"/>
      <c r="E474" s="474"/>
      <c r="F474" s="474"/>
      <c r="G474" s="474"/>
      <c r="H474" s="45">
        <v>42936</v>
      </c>
      <c r="I474" s="103">
        <v>5950</v>
      </c>
      <c r="J474" s="46">
        <v>42943</v>
      </c>
      <c r="K474" s="47">
        <v>5950</v>
      </c>
    </row>
    <row r="475" spans="1:11" ht="12.75">
      <c r="A475" s="483"/>
      <c r="B475" s="474"/>
      <c r="C475" s="535"/>
      <c r="D475" s="537"/>
      <c r="E475" s="474"/>
      <c r="F475" s="474"/>
      <c r="G475" s="474"/>
      <c r="H475" s="45">
        <v>42967</v>
      </c>
      <c r="I475" s="103">
        <v>5950</v>
      </c>
      <c r="J475" s="46"/>
      <c r="K475" s="47"/>
    </row>
    <row r="476" spans="1:11" ht="12.75">
      <c r="A476" s="483"/>
      <c r="B476" s="474"/>
      <c r="C476" s="535"/>
      <c r="D476" s="537"/>
      <c r="E476" s="474"/>
      <c r="F476" s="474"/>
      <c r="G476" s="474"/>
      <c r="H476" s="45">
        <v>42998</v>
      </c>
      <c r="I476" s="103">
        <v>5950</v>
      </c>
      <c r="J476" s="46"/>
      <c r="K476" s="47"/>
    </row>
    <row r="477" spans="1:11" ht="12.75">
      <c r="A477" s="484"/>
      <c r="B477" s="475"/>
      <c r="C477" s="669"/>
      <c r="D477" s="687"/>
      <c r="E477" s="475"/>
      <c r="F477" s="475"/>
      <c r="G477" s="475"/>
      <c r="H477" s="45">
        <v>43028</v>
      </c>
      <c r="I477" s="103">
        <v>5950</v>
      </c>
      <c r="J477" s="46"/>
      <c r="K477" s="47"/>
    </row>
    <row r="478" spans="1:11" ht="12.75">
      <c r="A478" s="477">
        <v>29</v>
      </c>
      <c r="B478" s="447" t="s">
        <v>110</v>
      </c>
      <c r="C478" s="688">
        <v>2930402</v>
      </c>
      <c r="D478" s="690" t="s">
        <v>1118</v>
      </c>
      <c r="E478" s="447">
        <v>738</v>
      </c>
      <c r="F478" s="529">
        <v>6273</v>
      </c>
      <c r="G478" s="529">
        <v>18819</v>
      </c>
      <c r="H478" s="232">
        <v>42875</v>
      </c>
      <c r="I478" s="75">
        <v>3136.5</v>
      </c>
      <c r="J478" s="21">
        <v>42877</v>
      </c>
      <c r="K478" s="30">
        <v>3136.5</v>
      </c>
    </row>
    <row r="479" spans="1:11" ht="12.75">
      <c r="A479" s="478"/>
      <c r="B479" s="476"/>
      <c r="C479" s="533"/>
      <c r="D479" s="691"/>
      <c r="E479" s="476"/>
      <c r="F479" s="476"/>
      <c r="G479" s="476"/>
      <c r="H479" s="232">
        <v>42906</v>
      </c>
      <c r="I479" s="75">
        <v>3136.5</v>
      </c>
      <c r="J479" s="21">
        <v>42905</v>
      </c>
      <c r="K479" s="30">
        <v>3136.5</v>
      </c>
    </row>
    <row r="480" spans="1:11" ht="12.75">
      <c r="A480" s="478"/>
      <c r="B480" s="476"/>
      <c r="C480" s="533"/>
      <c r="D480" s="691"/>
      <c r="E480" s="476"/>
      <c r="F480" s="476"/>
      <c r="G480" s="476"/>
      <c r="H480" s="232">
        <v>42936</v>
      </c>
      <c r="I480" s="75">
        <v>3136.5</v>
      </c>
      <c r="J480" s="21">
        <v>42936</v>
      </c>
      <c r="K480" s="30">
        <v>3136.5</v>
      </c>
    </row>
    <row r="481" spans="1:11" ht="12.75">
      <c r="A481" s="478"/>
      <c r="B481" s="476"/>
      <c r="C481" s="533"/>
      <c r="D481" s="691"/>
      <c r="E481" s="476"/>
      <c r="F481" s="476"/>
      <c r="G481" s="476"/>
      <c r="H481" s="232">
        <v>42967</v>
      </c>
      <c r="I481" s="75">
        <v>3136.5</v>
      </c>
      <c r="J481" s="21">
        <v>42965</v>
      </c>
      <c r="K481" s="75">
        <v>3136.5</v>
      </c>
    </row>
    <row r="482" spans="1:11" ht="12.75">
      <c r="A482" s="478"/>
      <c r="B482" s="476"/>
      <c r="C482" s="533"/>
      <c r="D482" s="691"/>
      <c r="E482" s="476"/>
      <c r="F482" s="476"/>
      <c r="G482" s="476"/>
      <c r="H482" s="232">
        <v>42998</v>
      </c>
      <c r="I482" s="75">
        <v>3136.5</v>
      </c>
      <c r="J482" s="21"/>
      <c r="K482" s="30"/>
    </row>
    <row r="483" spans="1:11" ht="12.75">
      <c r="A483" s="432"/>
      <c r="B483" s="448"/>
      <c r="C483" s="689"/>
      <c r="D483" s="692"/>
      <c r="E483" s="448"/>
      <c r="F483" s="448"/>
      <c r="G483" s="448"/>
      <c r="H483" s="232">
        <v>43028</v>
      </c>
      <c r="I483" s="75">
        <v>3136.5</v>
      </c>
      <c r="J483" s="21"/>
      <c r="K483" s="30"/>
    </row>
    <row r="484" spans="1:11" ht="12.75">
      <c r="A484" s="482">
        <v>29</v>
      </c>
      <c r="B484" s="473" t="s">
        <v>110</v>
      </c>
      <c r="C484" s="534">
        <v>2930501</v>
      </c>
      <c r="D484" s="536" t="s">
        <v>1022</v>
      </c>
      <c r="E484" s="473">
        <v>1263</v>
      </c>
      <c r="F484" s="528">
        <v>10735.5</v>
      </c>
      <c r="G484" s="528">
        <v>32206.5</v>
      </c>
      <c r="H484" s="45">
        <v>42875</v>
      </c>
      <c r="I484" s="103">
        <v>5367.75</v>
      </c>
      <c r="J484" s="48"/>
      <c r="K484" s="104"/>
    </row>
    <row r="485" spans="1:11" ht="12.75">
      <c r="A485" s="483"/>
      <c r="B485" s="474"/>
      <c r="C485" s="535"/>
      <c r="D485" s="537"/>
      <c r="E485" s="474"/>
      <c r="F485" s="474"/>
      <c r="G485" s="474"/>
      <c r="H485" s="45">
        <v>42906</v>
      </c>
      <c r="I485" s="103">
        <v>5367.75</v>
      </c>
      <c r="J485" s="48">
        <v>42935</v>
      </c>
      <c r="K485" s="104">
        <v>5367.75</v>
      </c>
    </row>
    <row r="486" spans="1:11" ht="12.75">
      <c r="A486" s="483"/>
      <c r="B486" s="474"/>
      <c r="C486" s="535"/>
      <c r="D486" s="537"/>
      <c r="E486" s="474"/>
      <c r="F486" s="474"/>
      <c r="G486" s="474"/>
      <c r="H486" s="45">
        <v>42936</v>
      </c>
      <c r="I486" s="103">
        <v>5367.75</v>
      </c>
      <c r="J486" s="48">
        <v>42935</v>
      </c>
      <c r="K486" s="104">
        <v>5367.75</v>
      </c>
    </row>
    <row r="487" spans="1:11" ht="12.75">
      <c r="A487" s="483"/>
      <c r="B487" s="474"/>
      <c r="C487" s="535"/>
      <c r="D487" s="537"/>
      <c r="E487" s="474"/>
      <c r="F487" s="474"/>
      <c r="G487" s="474"/>
      <c r="H487" s="45">
        <v>42967</v>
      </c>
      <c r="I487" s="103">
        <v>5367.75</v>
      </c>
      <c r="J487" s="46">
        <v>42963</v>
      </c>
      <c r="K487" s="103">
        <v>5367.75</v>
      </c>
    </row>
    <row r="488" spans="1:11" ht="12.75">
      <c r="A488" s="483"/>
      <c r="B488" s="474"/>
      <c r="C488" s="535"/>
      <c r="D488" s="537"/>
      <c r="E488" s="474"/>
      <c r="F488" s="474"/>
      <c r="G488" s="474"/>
      <c r="H488" s="45">
        <v>42998</v>
      </c>
      <c r="I488" s="103">
        <v>5367.75</v>
      </c>
      <c r="J488" s="46"/>
      <c r="K488" s="103"/>
    </row>
    <row r="489" spans="1:11" ht="12.75">
      <c r="A489" s="484"/>
      <c r="B489" s="475"/>
      <c r="C489" s="669"/>
      <c r="D489" s="687"/>
      <c r="E489" s="475"/>
      <c r="F489" s="475"/>
      <c r="G489" s="475"/>
      <c r="H489" s="45">
        <v>43028</v>
      </c>
      <c r="I489" s="103">
        <v>5367.75</v>
      </c>
      <c r="J489" s="46">
        <v>42935</v>
      </c>
      <c r="K489" s="103">
        <v>5367.75</v>
      </c>
    </row>
    <row r="490" spans="1:11" ht="12.75">
      <c r="A490" s="477">
        <v>29</v>
      </c>
      <c r="B490" s="447" t="s">
        <v>110</v>
      </c>
      <c r="C490" s="688">
        <v>2930600</v>
      </c>
      <c r="D490" s="690" t="s">
        <v>1119</v>
      </c>
      <c r="E490" s="447">
        <v>623</v>
      </c>
      <c r="F490" s="529">
        <v>5295.5</v>
      </c>
      <c r="G490" s="529">
        <v>15886.5</v>
      </c>
      <c r="H490" s="232">
        <v>42875</v>
      </c>
      <c r="I490" s="75">
        <v>2647.75</v>
      </c>
      <c r="J490" s="509">
        <v>42950</v>
      </c>
      <c r="K490" s="700">
        <v>7943.25</v>
      </c>
    </row>
    <row r="491" spans="1:11" ht="12.75">
      <c r="A491" s="478"/>
      <c r="B491" s="476"/>
      <c r="C491" s="533"/>
      <c r="D491" s="691"/>
      <c r="E491" s="476"/>
      <c r="F491" s="476"/>
      <c r="G491" s="476"/>
      <c r="H491" s="232">
        <v>42906</v>
      </c>
      <c r="I491" s="75">
        <v>2647.75</v>
      </c>
      <c r="J491" s="510"/>
      <c r="K491" s="701"/>
    </row>
    <row r="492" spans="1:11" ht="12.75">
      <c r="A492" s="478"/>
      <c r="B492" s="476"/>
      <c r="C492" s="533"/>
      <c r="D492" s="691"/>
      <c r="E492" s="476"/>
      <c r="F492" s="476"/>
      <c r="G492" s="476"/>
      <c r="H492" s="232">
        <v>42936</v>
      </c>
      <c r="I492" s="75">
        <v>2647.75</v>
      </c>
      <c r="J492" s="511"/>
      <c r="K492" s="702"/>
    </row>
    <row r="493" spans="1:11" ht="12.75">
      <c r="A493" s="478"/>
      <c r="B493" s="476"/>
      <c r="C493" s="533"/>
      <c r="D493" s="691"/>
      <c r="E493" s="476"/>
      <c r="F493" s="476"/>
      <c r="G493" s="476"/>
      <c r="H493" s="232">
        <v>42967</v>
      </c>
      <c r="I493" s="75">
        <v>2647.75</v>
      </c>
      <c r="J493" s="21">
        <v>42964</v>
      </c>
      <c r="K493" s="30">
        <v>2647.75</v>
      </c>
    </row>
    <row r="494" spans="1:11" ht="12.75">
      <c r="A494" s="478"/>
      <c r="B494" s="476"/>
      <c r="C494" s="533"/>
      <c r="D494" s="691"/>
      <c r="E494" s="476"/>
      <c r="F494" s="476"/>
      <c r="G494" s="476"/>
      <c r="H494" s="232">
        <v>42998</v>
      </c>
      <c r="I494" s="75">
        <v>2647.75</v>
      </c>
      <c r="J494" s="21"/>
      <c r="K494" s="30"/>
    </row>
    <row r="495" spans="1:11" ht="12.75">
      <c r="A495" s="432"/>
      <c r="B495" s="448"/>
      <c r="C495" s="689"/>
      <c r="D495" s="692"/>
      <c r="E495" s="448"/>
      <c r="F495" s="448"/>
      <c r="G495" s="448"/>
      <c r="H495" s="232">
        <v>43028</v>
      </c>
      <c r="I495" s="75">
        <v>2647.75</v>
      </c>
      <c r="J495" s="21"/>
      <c r="K495" s="30"/>
    </row>
    <row r="496" spans="1:11" ht="12.75">
      <c r="A496" s="482">
        <v>29</v>
      </c>
      <c r="B496" s="473" t="s">
        <v>110</v>
      </c>
      <c r="C496" s="534">
        <v>2930766</v>
      </c>
      <c r="D496" s="536" t="s">
        <v>1120</v>
      </c>
      <c r="E496" s="473">
        <v>824</v>
      </c>
      <c r="F496" s="528">
        <v>7004</v>
      </c>
      <c r="G496" s="528">
        <v>21012</v>
      </c>
      <c r="H496" s="45">
        <v>42875</v>
      </c>
      <c r="I496" s="103">
        <v>3502</v>
      </c>
      <c r="J496" s="46"/>
      <c r="K496" s="47"/>
    </row>
    <row r="497" spans="1:11" ht="12.75">
      <c r="A497" s="483"/>
      <c r="B497" s="677"/>
      <c r="C497" s="677"/>
      <c r="D497" s="677"/>
      <c r="E497" s="677"/>
      <c r="F497" s="677"/>
      <c r="G497" s="677"/>
      <c r="H497" s="45">
        <v>42906</v>
      </c>
      <c r="I497" s="103">
        <v>3502</v>
      </c>
      <c r="J497" s="46">
        <v>42971</v>
      </c>
      <c r="K497" s="103">
        <v>3502</v>
      </c>
    </row>
    <row r="498" spans="1:11" ht="12.75">
      <c r="A498" s="483"/>
      <c r="B498" s="677"/>
      <c r="C498" s="677"/>
      <c r="D498" s="677"/>
      <c r="E498" s="677"/>
      <c r="F498" s="677"/>
      <c r="G498" s="677"/>
      <c r="H498" s="45">
        <v>42936</v>
      </c>
      <c r="I498" s="103">
        <v>3502</v>
      </c>
      <c r="J498" s="46">
        <v>42971</v>
      </c>
      <c r="K498" s="103">
        <v>3502</v>
      </c>
    </row>
    <row r="499" spans="1:11" ht="12.75">
      <c r="A499" s="483"/>
      <c r="B499" s="677"/>
      <c r="C499" s="677"/>
      <c r="D499" s="677"/>
      <c r="E499" s="677"/>
      <c r="F499" s="677"/>
      <c r="G499" s="677"/>
      <c r="H499" s="45">
        <v>42967</v>
      </c>
      <c r="I499" s="103">
        <v>3502</v>
      </c>
      <c r="J499" s="46">
        <v>42968</v>
      </c>
      <c r="K499" s="103">
        <v>3502</v>
      </c>
    </row>
    <row r="500" spans="1:11" ht="12.75">
      <c r="A500" s="483"/>
      <c r="B500" s="677"/>
      <c r="C500" s="677"/>
      <c r="D500" s="677"/>
      <c r="E500" s="677"/>
      <c r="F500" s="677"/>
      <c r="G500" s="677"/>
      <c r="H500" s="45">
        <v>42998</v>
      </c>
      <c r="I500" s="103">
        <v>3502</v>
      </c>
      <c r="J500" s="46"/>
      <c r="K500" s="47"/>
    </row>
    <row r="501" spans="1:11" ht="12.75">
      <c r="A501" s="484"/>
      <c r="B501" s="678"/>
      <c r="C501" s="678"/>
      <c r="D501" s="678"/>
      <c r="E501" s="678"/>
      <c r="F501" s="678"/>
      <c r="G501" s="678"/>
      <c r="H501" s="45">
        <v>43028</v>
      </c>
      <c r="I501" s="103">
        <v>3502</v>
      </c>
      <c r="J501" s="46"/>
      <c r="K501" s="47"/>
    </row>
    <row r="502" spans="1:11" ht="12.75">
      <c r="A502" s="477">
        <v>29</v>
      </c>
      <c r="B502" s="447" t="s">
        <v>110</v>
      </c>
      <c r="C502" s="688">
        <v>2931103</v>
      </c>
      <c r="D502" s="690" t="s">
        <v>1121</v>
      </c>
      <c r="E502" s="447">
        <v>473</v>
      </c>
      <c r="F502" s="529">
        <v>4020.5</v>
      </c>
      <c r="G502" s="529">
        <v>12061.5</v>
      </c>
      <c r="H502" s="232">
        <v>42875</v>
      </c>
      <c r="I502" s="75">
        <v>2010.25</v>
      </c>
      <c r="J502" s="21">
        <v>42877</v>
      </c>
      <c r="K502" s="30">
        <v>2010.25</v>
      </c>
    </row>
    <row r="503" spans="1:11" ht="12.75">
      <c r="A503" s="478"/>
      <c r="B503" s="476"/>
      <c r="C503" s="533"/>
      <c r="D503" s="691"/>
      <c r="E503" s="476"/>
      <c r="F503" s="476"/>
      <c r="G503" s="476"/>
      <c r="H503" s="232">
        <v>42906</v>
      </c>
      <c r="I503" s="75">
        <v>2010.25</v>
      </c>
      <c r="J503" s="21">
        <v>42906</v>
      </c>
      <c r="K503" s="30">
        <v>2010.25</v>
      </c>
    </row>
    <row r="504" spans="1:11" ht="12.75">
      <c r="A504" s="478"/>
      <c r="B504" s="476"/>
      <c r="C504" s="533"/>
      <c r="D504" s="691"/>
      <c r="E504" s="476"/>
      <c r="F504" s="476"/>
      <c r="G504" s="476"/>
      <c r="H504" s="232">
        <v>42936</v>
      </c>
      <c r="I504" s="75">
        <v>2010.25</v>
      </c>
      <c r="J504" s="29">
        <v>42936</v>
      </c>
      <c r="K504" s="75">
        <v>2010.25</v>
      </c>
    </row>
    <row r="505" spans="1:11" ht="12.75">
      <c r="A505" s="478"/>
      <c r="B505" s="476"/>
      <c r="C505" s="533"/>
      <c r="D505" s="691"/>
      <c r="E505" s="476"/>
      <c r="F505" s="476"/>
      <c r="G505" s="476"/>
      <c r="H505" s="232">
        <v>42967</v>
      </c>
      <c r="I505" s="75">
        <v>2010.25</v>
      </c>
      <c r="J505" s="21">
        <v>42965</v>
      </c>
      <c r="K505" s="75">
        <v>2010.25</v>
      </c>
    </row>
    <row r="506" spans="1:11" ht="12.75">
      <c r="A506" s="478"/>
      <c r="B506" s="476"/>
      <c r="C506" s="533"/>
      <c r="D506" s="691"/>
      <c r="E506" s="476"/>
      <c r="F506" s="476"/>
      <c r="G506" s="476"/>
      <c r="H506" s="232">
        <v>42998</v>
      </c>
      <c r="I506" s="75">
        <v>2010.25</v>
      </c>
      <c r="J506" s="21"/>
      <c r="K506" s="30"/>
    </row>
    <row r="507" spans="1:11" ht="12.75">
      <c r="A507" s="432"/>
      <c r="B507" s="448"/>
      <c r="C507" s="689"/>
      <c r="D507" s="692"/>
      <c r="E507" s="448"/>
      <c r="F507" s="448"/>
      <c r="G507" s="448"/>
      <c r="H507" s="232">
        <v>43028</v>
      </c>
      <c r="I507" s="75">
        <v>2010.25</v>
      </c>
      <c r="J507" s="21"/>
      <c r="K507" s="30"/>
    </row>
    <row r="508" spans="1:11" ht="12.75">
      <c r="A508" s="421">
        <v>29</v>
      </c>
      <c r="B508" s="434" t="s">
        <v>110</v>
      </c>
      <c r="C508" s="587">
        <v>2931301</v>
      </c>
      <c r="D508" s="588" t="s">
        <v>1122</v>
      </c>
      <c r="E508" s="434">
        <v>193</v>
      </c>
      <c r="F508" s="518">
        <v>1640.5</v>
      </c>
      <c r="G508" s="518">
        <v>4921.5</v>
      </c>
      <c r="H508" s="45">
        <v>42875</v>
      </c>
      <c r="I508" s="103">
        <v>984.3</v>
      </c>
      <c r="J508" s="46">
        <v>42885</v>
      </c>
      <c r="K508" s="103">
        <v>984.3</v>
      </c>
    </row>
    <row r="509" spans="1:11" ht="12.75">
      <c r="A509" s="421"/>
      <c r="B509" s="434"/>
      <c r="C509" s="587"/>
      <c r="D509" s="588"/>
      <c r="E509" s="434"/>
      <c r="F509" s="434"/>
      <c r="G509" s="434"/>
      <c r="H509" s="45">
        <v>42906</v>
      </c>
      <c r="I509" s="103">
        <v>984.3</v>
      </c>
      <c r="J509" s="46">
        <v>42906</v>
      </c>
      <c r="K509" s="103">
        <v>984.3</v>
      </c>
    </row>
    <row r="510" spans="1:11" ht="12.75">
      <c r="A510" s="421"/>
      <c r="B510" s="434"/>
      <c r="C510" s="587"/>
      <c r="D510" s="588"/>
      <c r="E510" s="434"/>
      <c r="F510" s="434"/>
      <c r="G510" s="434"/>
      <c r="H510" s="45">
        <v>42936</v>
      </c>
      <c r="I510" s="103">
        <v>984.3</v>
      </c>
      <c r="J510" s="46">
        <v>42936</v>
      </c>
      <c r="K510" s="103">
        <v>984.3</v>
      </c>
    </row>
    <row r="511" spans="1:11" ht="12.75">
      <c r="A511" s="421"/>
      <c r="B511" s="434"/>
      <c r="C511" s="587"/>
      <c r="D511" s="588"/>
      <c r="E511" s="434"/>
      <c r="F511" s="434"/>
      <c r="G511" s="434"/>
      <c r="H511" s="45">
        <v>42967</v>
      </c>
      <c r="I511" s="103">
        <v>984.3</v>
      </c>
      <c r="J511" s="46">
        <v>42964</v>
      </c>
      <c r="K511" s="103">
        <v>984.3</v>
      </c>
    </row>
    <row r="512" spans="1:11" ht="12.75">
      <c r="A512" s="421"/>
      <c r="B512" s="434"/>
      <c r="C512" s="587"/>
      <c r="D512" s="588"/>
      <c r="E512" s="434"/>
      <c r="F512" s="434"/>
      <c r="G512" s="434"/>
      <c r="H512" s="45">
        <v>42998</v>
      </c>
      <c r="I512" s="103">
        <v>984.3</v>
      </c>
      <c r="J512" s="46"/>
      <c r="K512" s="103"/>
    </row>
    <row r="513" spans="1:11" ht="12.75">
      <c r="A513" s="478">
        <v>29</v>
      </c>
      <c r="B513" s="476" t="s">
        <v>110</v>
      </c>
      <c r="C513" s="533">
        <v>2931509</v>
      </c>
      <c r="D513" s="691" t="s">
        <v>1123</v>
      </c>
      <c r="E513" s="476">
        <v>1886</v>
      </c>
      <c r="F513" s="527">
        <v>16031</v>
      </c>
      <c r="G513" s="527">
        <v>48093</v>
      </c>
      <c r="H513" s="357">
        <v>42875</v>
      </c>
      <c r="I513" s="101">
        <v>8015.5</v>
      </c>
      <c r="J513" s="23">
        <v>42885</v>
      </c>
      <c r="K513" s="24">
        <v>8015.5</v>
      </c>
    </row>
    <row r="514" spans="1:11" ht="12.75">
      <c r="A514" s="478"/>
      <c r="B514" s="476"/>
      <c r="C514" s="533"/>
      <c r="D514" s="691"/>
      <c r="E514" s="476"/>
      <c r="F514" s="476"/>
      <c r="G514" s="476"/>
      <c r="H514" s="232">
        <v>42906</v>
      </c>
      <c r="I514" s="75">
        <v>8015.5</v>
      </c>
      <c r="J514" s="23">
        <v>42906</v>
      </c>
      <c r="K514" s="24">
        <v>8015.5</v>
      </c>
    </row>
    <row r="515" spans="1:11" ht="12.75">
      <c r="A515" s="478"/>
      <c r="B515" s="476"/>
      <c r="C515" s="533"/>
      <c r="D515" s="691"/>
      <c r="E515" s="476"/>
      <c r="F515" s="476"/>
      <c r="G515" s="476"/>
      <c r="H515" s="232">
        <v>42936</v>
      </c>
      <c r="I515" s="75">
        <v>8015.5</v>
      </c>
      <c r="J515" s="23">
        <v>42926</v>
      </c>
      <c r="K515" s="24">
        <v>8015.5</v>
      </c>
    </row>
    <row r="516" spans="1:11" ht="12.75">
      <c r="A516" s="478"/>
      <c r="B516" s="476"/>
      <c r="C516" s="533"/>
      <c r="D516" s="691"/>
      <c r="E516" s="476"/>
      <c r="F516" s="476"/>
      <c r="G516" s="476"/>
      <c r="H516" s="232">
        <v>42967</v>
      </c>
      <c r="I516" s="75">
        <v>8015.5</v>
      </c>
      <c r="J516" s="23">
        <v>42962</v>
      </c>
      <c r="K516" s="24">
        <v>8015.5</v>
      </c>
    </row>
    <row r="517" spans="1:11" ht="12.75">
      <c r="A517" s="478"/>
      <c r="B517" s="476"/>
      <c r="C517" s="533"/>
      <c r="D517" s="691"/>
      <c r="E517" s="476"/>
      <c r="F517" s="476"/>
      <c r="G517" s="476"/>
      <c r="H517" s="232">
        <v>42998</v>
      </c>
      <c r="I517" s="75">
        <v>8015.5</v>
      </c>
      <c r="J517" s="23"/>
      <c r="K517" s="24"/>
    </row>
    <row r="518" spans="1:11" ht="12.75">
      <c r="A518" s="432"/>
      <c r="B518" s="476"/>
      <c r="C518" s="533"/>
      <c r="D518" s="691"/>
      <c r="E518" s="476"/>
      <c r="F518" s="476"/>
      <c r="G518" s="476"/>
      <c r="H518" s="232">
        <v>43028</v>
      </c>
      <c r="I518" s="75">
        <v>8015.5</v>
      </c>
      <c r="J518" s="23"/>
      <c r="K518" s="24"/>
    </row>
    <row r="519" spans="1:11" ht="12.75">
      <c r="A519" s="482">
        <v>29</v>
      </c>
      <c r="B519" s="473" t="s">
        <v>110</v>
      </c>
      <c r="C519" s="534">
        <v>2931905</v>
      </c>
      <c r="D519" s="536" t="s">
        <v>1124</v>
      </c>
      <c r="E519" s="473">
        <v>1646</v>
      </c>
      <c r="F519" s="528">
        <v>13991</v>
      </c>
      <c r="G519" s="528">
        <v>41973</v>
      </c>
      <c r="H519" s="45">
        <v>42875</v>
      </c>
      <c r="I519" s="103">
        <v>6995.5</v>
      </c>
      <c r="J519" s="48">
        <v>42898</v>
      </c>
      <c r="K519" s="49">
        <v>6995.5</v>
      </c>
    </row>
    <row r="520" spans="1:11" ht="12.75">
      <c r="A520" s="483"/>
      <c r="B520" s="474"/>
      <c r="C520" s="535"/>
      <c r="D520" s="537"/>
      <c r="E520" s="474"/>
      <c r="F520" s="474"/>
      <c r="G520" s="474"/>
      <c r="H520" s="45">
        <v>42906</v>
      </c>
      <c r="I520" s="103">
        <v>6995.5</v>
      </c>
      <c r="J520" s="48">
        <v>42906</v>
      </c>
      <c r="K520" s="49">
        <v>6995.5</v>
      </c>
    </row>
    <row r="521" spans="1:11" ht="12.75">
      <c r="A521" s="483"/>
      <c r="B521" s="474"/>
      <c r="C521" s="535"/>
      <c r="D521" s="537"/>
      <c r="E521" s="474"/>
      <c r="F521" s="474"/>
      <c r="G521" s="474"/>
      <c r="H521" s="45">
        <v>42936</v>
      </c>
      <c r="I521" s="103">
        <v>6995.5</v>
      </c>
      <c r="J521" s="48">
        <v>42927</v>
      </c>
      <c r="K521" s="49">
        <v>6995.5</v>
      </c>
    </row>
    <row r="522" spans="1:11" ht="12.75">
      <c r="A522" s="483"/>
      <c r="B522" s="474"/>
      <c r="C522" s="535"/>
      <c r="D522" s="537"/>
      <c r="E522" s="474"/>
      <c r="F522" s="474"/>
      <c r="G522" s="474"/>
      <c r="H522" s="45">
        <v>42967</v>
      </c>
      <c r="I522" s="103">
        <v>6995.5</v>
      </c>
      <c r="J522" s="48">
        <v>42958</v>
      </c>
      <c r="K522" s="49">
        <v>6995.5</v>
      </c>
    </row>
    <row r="523" spans="1:11" ht="12.75">
      <c r="A523" s="483"/>
      <c r="B523" s="474"/>
      <c r="C523" s="535"/>
      <c r="D523" s="537"/>
      <c r="E523" s="474"/>
      <c r="F523" s="474"/>
      <c r="G523" s="474"/>
      <c r="H523" s="45">
        <v>42998</v>
      </c>
      <c r="I523" s="103">
        <v>6995.5</v>
      </c>
      <c r="J523" s="48"/>
      <c r="K523" s="49"/>
    </row>
    <row r="524" spans="1:11" ht="12.75">
      <c r="A524" s="484"/>
      <c r="B524" s="475"/>
      <c r="C524" s="669"/>
      <c r="D524" s="687"/>
      <c r="E524" s="475"/>
      <c r="F524" s="475"/>
      <c r="G524" s="475"/>
      <c r="H524" s="45">
        <v>43028</v>
      </c>
      <c r="I524" s="103">
        <v>6995.5</v>
      </c>
      <c r="J524" s="48"/>
      <c r="K524" s="49"/>
    </row>
    <row r="525" spans="1:11" ht="12.75">
      <c r="A525" s="233">
        <v>29</v>
      </c>
      <c r="B525" s="234" t="s">
        <v>110</v>
      </c>
      <c r="C525" s="307">
        <v>2932101</v>
      </c>
      <c r="D525" s="309" t="s">
        <v>1125</v>
      </c>
      <c r="E525" s="234">
        <v>26</v>
      </c>
      <c r="F525" s="308">
        <v>221</v>
      </c>
      <c r="G525" s="308">
        <v>663</v>
      </c>
      <c r="H525" s="232">
        <v>42875</v>
      </c>
      <c r="I525" s="75">
        <v>663</v>
      </c>
      <c r="J525" s="23"/>
      <c r="K525" s="231"/>
    </row>
    <row r="526" spans="1:11" ht="12.75">
      <c r="A526" s="482">
        <v>29</v>
      </c>
      <c r="B526" s="473" t="s">
        <v>110</v>
      </c>
      <c r="C526" s="534">
        <v>2933000</v>
      </c>
      <c r="D526" s="536" t="s">
        <v>1126</v>
      </c>
      <c r="E526" s="473">
        <v>573</v>
      </c>
      <c r="F526" s="528">
        <v>4870.5</v>
      </c>
      <c r="G526" s="528">
        <v>14611.5</v>
      </c>
      <c r="H526" s="45">
        <v>42875</v>
      </c>
      <c r="I526" s="103">
        <v>2435.25</v>
      </c>
      <c r="J526" s="48">
        <v>42877</v>
      </c>
      <c r="K526" s="49">
        <v>2435.25</v>
      </c>
    </row>
    <row r="527" spans="1:11" ht="12.75">
      <c r="A527" s="483"/>
      <c r="B527" s="474"/>
      <c r="C527" s="535"/>
      <c r="D527" s="537"/>
      <c r="E527" s="474"/>
      <c r="F527" s="474"/>
      <c r="G527" s="474"/>
      <c r="H527" s="45">
        <v>42906</v>
      </c>
      <c r="I527" s="103">
        <v>2435.25</v>
      </c>
      <c r="J527" s="48">
        <v>42912</v>
      </c>
      <c r="K527" s="49">
        <v>2435.25</v>
      </c>
    </row>
    <row r="528" spans="1:11" ht="12.75">
      <c r="A528" s="483"/>
      <c r="B528" s="474"/>
      <c r="C528" s="535"/>
      <c r="D528" s="537"/>
      <c r="E528" s="474"/>
      <c r="F528" s="474"/>
      <c r="G528" s="474"/>
      <c r="H528" s="45">
        <v>42936</v>
      </c>
      <c r="I528" s="103">
        <v>2435.25</v>
      </c>
      <c r="J528" s="48">
        <v>42940</v>
      </c>
      <c r="K528" s="49">
        <v>2435.25</v>
      </c>
    </row>
    <row r="529" spans="1:11" ht="12.75">
      <c r="A529" s="483"/>
      <c r="B529" s="474"/>
      <c r="C529" s="535"/>
      <c r="D529" s="537"/>
      <c r="E529" s="474"/>
      <c r="F529" s="474"/>
      <c r="G529" s="474"/>
      <c r="H529" s="45">
        <v>42967</v>
      </c>
      <c r="I529" s="103">
        <v>2435.25</v>
      </c>
      <c r="J529" s="48">
        <v>42969</v>
      </c>
      <c r="K529" s="104">
        <v>2435.25</v>
      </c>
    </row>
    <row r="530" spans="1:11" ht="12.75">
      <c r="A530" s="483"/>
      <c r="B530" s="474"/>
      <c r="C530" s="535"/>
      <c r="D530" s="537"/>
      <c r="E530" s="474"/>
      <c r="F530" s="474"/>
      <c r="G530" s="474"/>
      <c r="H530" s="45">
        <v>42998</v>
      </c>
      <c r="I530" s="103">
        <v>2435.25</v>
      </c>
      <c r="J530" s="48"/>
      <c r="K530" s="49"/>
    </row>
    <row r="531" spans="1:11" ht="12.75">
      <c r="A531" s="484"/>
      <c r="B531" s="475"/>
      <c r="C531" s="669"/>
      <c r="D531" s="687"/>
      <c r="E531" s="475"/>
      <c r="F531" s="475"/>
      <c r="G531" s="475"/>
      <c r="H531" s="45">
        <v>43028</v>
      </c>
      <c r="I531" s="103">
        <v>2435.25</v>
      </c>
      <c r="J531" s="48"/>
      <c r="K531" s="49"/>
    </row>
    <row r="532" spans="1:11" ht="12.75">
      <c r="A532" s="477">
        <v>29</v>
      </c>
      <c r="B532" s="447" t="s">
        <v>110</v>
      </c>
      <c r="C532" s="688">
        <v>2933059</v>
      </c>
      <c r="D532" s="690" t="s">
        <v>1127</v>
      </c>
      <c r="E532" s="447">
        <v>1543</v>
      </c>
      <c r="F532" s="529">
        <v>13115.5</v>
      </c>
      <c r="G532" s="529">
        <v>39346.5</v>
      </c>
      <c r="H532" s="232">
        <v>42875</v>
      </c>
      <c r="I532" s="75">
        <v>6557.75</v>
      </c>
      <c r="J532" s="21">
        <v>42877</v>
      </c>
      <c r="K532" s="30">
        <v>6557.75</v>
      </c>
    </row>
    <row r="533" spans="1:11" ht="12.75">
      <c r="A533" s="478"/>
      <c r="B533" s="476"/>
      <c r="C533" s="533"/>
      <c r="D533" s="691"/>
      <c r="E533" s="476"/>
      <c r="F533" s="476"/>
      <c r="G533" s="476"/>
      <c r="H533" s="232">
        <v>42906</v>
      </c>
      <c r="I533" s="75">
        <v>6557.75</v>
      </c>
      <c r="J533" s="21">
        <v>42906</v>
      </c>
      <c r="K533" s="30">
        <v>6557.75</v>
      </c>
    </row>
    <row r="534" spans="1:11" ht="12.75">
      <c r="A534" s="478"/>
      <c r="B534" s="476"/>
      <c r="C534" s="533"/>
      <c r="D534" s="691"/>
      <c r="E534" s="476"/>
      <c r="F534" s="476"/>
      <c r="G534" s="476"/>
      <c r="H534" s="232">
        <v>42936</v>
      </c>
      <c r="I534" s="75">
        <v>6557.75</v>
      </c>
      <c r="J534" s="21">
        <v>42933</v>
      </c>
      <c r="K534" s="30">
        <v>6557.75</v>
      </c>
    </row>
    <row r="535" spans="1:11" ht="12.75">
      <c r="A535" s="478"/>
      <c r="B535" s="476"/>
      <c r="C535" s="533"/>
      <c r="D535" s="691"/>
      <c r="E535" s="476"/>
      <c r="F535" s="476"/>
      <c r="G535" s="476"/>
      <c r="H535" s="232">
        <v>42967</v>
      </c>
      <c r="I535" s="75">
        <v>6557.75</v>
      </c>
      <c r="J535" s="21">
        <v>42965</v>
      </c>
      <c r="K535" s="75">
        <v>6557.75</v>
      </c>
    </row>
    <row r="536" spans="1:11" ht="12.75">
      <c r="A536" s="478"/>
      <c r="B536" s="476"/>
      <c r="C536" s="533"/>
      <c r="D536" s="691"/>
      <c r="E536" s="476"/>
      <c r="F536" s="476"/>
      <c r="G536" s="476"/>
      <c r="H536" s="232">
        <v>42998</v>
      </c>
      <c r="I536" s="75">
        <v>6557.75</v>
      </c>
      <c r="J536" s="21"/>
      <c r="K536" s="30"/>
    </row>
    <row r="537" spans="1:11" ht="12.75">
      <c r="A537" s="432"/>
      <c r="B537" s="448"/>
      <c r="C537" s="689"/>
      <c r="D537" s="692"/>
      <c r="E537" s="448"/>
      <c r="F537" s="448"/>
      <c r="G537" s="448"/>
      <c r="H537" s="232">
        <v>43028</v>
      </c>
      <c r="I537" s="75">
        <v>6557.75</v>
      </c>
      <c r="J537" s="21"/>
      <c r="K537" s="30"/>
    </row>
    <row r="538" spans="1:11" ht="12.75">
      <c r="A538" s="482">
        <v>29</v>
      </c>
      <c r="B538" s="473" t="s">
        <v>110</v>
      </c>
      <c r="C538" s="534">
        <v>2933109</v>
      </c>
      <c r="D538" s="536" t="s">
        <v>1128</v>
      </c>
      <c r="E538" s="473">
        <v>533</v>
      </c>
      <c r="F538" s="528">
        <v>4530.5</v>
      </c>
      <c r="G538" s="528">
        <v>13591.5</v>
      </c>
      <c r="H538" s="45">
        <v>42875</v>
      </c>
      <c r="I538" s="103">
        <v>2265.25</v>
      </c>
      <c r="J538" s="46">
        <v>42874</v>
      </c>
      <c r="K538" s="103">
        <v>2265.25</v>
      </c>
    </row>
    <row r="539" spans="1:11" ht="12.75">
      <c r="A539" s="483"/>
      <c r="B539" s="474"/>
      <c r="C539" s="535"/>
      <c r="D539" s="537"/>
      <c r="E539" s="474"/>
      <c r="F539" s="474"/>
      <c r="G539" s="474"/>
      <c r="H539" s="45">
        <v>42906</v>
      </c>
      <c r="I539" s="103">
        <v>2265.25</v>
      </c>
      <c r="J539" s="46">
        <v>42906</v>
      </c>
      <c r="K539" s="47">
        <v>2265.25</v>
      </c>
    </row>
    <row r="540" spans="1:11" ht="12.75">
      <c r="A540" s="483"/>
      <c r="B540" s="474"/>
      <c r="C540" s="535"/>
      <c r="D540" s="537"/>
      <c r="E540" s="474"/>
      <c r="F540" s="474"/>
      <c r="G540" s="474"/>
      <c r="H540" s="45">
        <v>42936</v>
      </c>
      <c r="I540" s="103">
        <v>2265.25</v>
      </c>
      <c r="J540" s="46">
        <v>42935</v>
      </c>
      <c r="K540" s="47">
        <v>2265.25</v>
      </c>
    </row>
    <row r="541" spans="1:11" ht="12.75">
      <c r="A541" s="483"/>
      <c r="B541" s="474"/>
      <c r="C541" s="535"/>
      <c r="D541" s="537"/>
      <c r="E541" s="474"/>
      <c r="F541" s="474"/>
      <c r="G541" s="474"/>
      <c r="H541" s="45">
        <v>42967</v>
      </c>
      <c r="I541" s="103">
        <v>2265.25</v>
      </c>
      <c r="J541" s="46">
        <v>42964</v>
      </c>
      <c r="K541" s="47">
        <v>2265.25</v>
      </c>
    </row>
    <row r="542" spans="1:11" ht="12.75">
      <c r="A542" s="483"/>
      <c r="B542" s="474"/>
      <c r="C542" s="535"/>
      <c r="D542" s="537"/>
      <c r="E542" s="474"/>
      <c r="F542" s="474"/>
      <c r="G542" s="474"/>
      <c r="H542" s="45">
        <v>42998</v>
      </c>
      <c r="I542" s="103">
        <v>2265.25</v>
      </c>
      <c r="J542" s="46"/>
      <c r="K542" s="47"/>
    </row>
    <row r="543" spans="1:11" ht="13.5" thickBot="1">
      <c r="A543" s="484"/>
      <c r="B543" s="474"/>
      <c r="C543" s="535"/>
      <c r="D543" s="537"/>
      <c r="E543" s="474"/>
      <c r="F543" s="475"/>
      <c r="G543" s="475"/>
      <c r="H543" s="45">
        <v>43028</v>
      </c>
      <c r="I543" s="103">
        <v>2265.25</v>
      </c>
      <c r="J543" s="46"/>
      <c r="K543" s="47"/>
    </row>
    <row r="544" spans="1:11" ht="13.5" thickBot="1">
      <c r="A544" s="200"/>
      <c r="B544" s="695" t="s">
        <v>107</v>
      </c>
      <c r="C544" s="696"/>
      <c r="D544" s="205">
        <f>COUNT(C6:C543)</f>
        <v>94</v>
      </c>
      <c r="E544" s="115">
        <f>SUM(E6:E543)</f>
        <v>91140</v>
      </c>
      <c r="F544" s="116">
        <f>SUM(F6:F543)</f>
        <v>774690</v>
      </c>
      <c r="G544" s="116">
        <f>SUM(G6:G543)</f>
        <v>2324070</v>
      </c>
      <c r="H544" s="165">
        <f>COUNT(H6:H543)</f>
        <v>538</v>
      </c>
      <c r="I544" s="252">
        <f>SUM(I6:I543)</f>
        <v>2324070</v>
      </c>
      <c r="J544" s="208">
        <f>COUNT(J6:J543)</f>
        <v>235</v>
      </c>
      <c r="K544" s="310">
        <f>SUM(K6:K543)</f>
        <v>1054734.3900000001</v>
      </c>
    </row>
    <row r="545" spans="1:11" ht="13.5" thickBot="1">
      <c r="A545" s="3"/>
      <c r="B545" s="3"/>
      <c r="D545" s="8"/>
      <c r="E545" s="9"/>
      <c r="F545" s="8"/>
      <c r="G545" s="8"/>
      <c r="H545" s="202"/>
      <c r="I545" s="146" t="s">
        <v>108</v>
      </c>
      <c r="J545" s="120"/>
      <c r="K545" s="203">
        <f>K544/G544</f>
        <v>0.4538307322929172</v>
      </c>
    </row>
    <row r="546" spans="1:11" ht="13.5" thickBot="1">
      <c r="A546" s="3"/>
      <c r="B546" s="3"/>
      <c r="D546" s="8"/>
      <c r="E546" s="9"/>
      <c r="F546" s="8"/>
      <c r="G546" s="8"/>
      <c r="H546" s="15"/>
      <c r="I546" s="147"/>
      <c r="J546" s="8"/>
      <c r="K546" s="18"/>
    </row>
    <row r="547" spans="1:11" ht="12.75">
      <c r="A547" s="3"/>
      <c r="B547" s="3"/>
      <c r="D547" s="8"/>
      <c r="E547" s="9"/>
      <c r="F547" s="8"/>
      <c r="G547" s="8"/>
      <c r="H547" s="409" t="s">
        <v>109</v>
      </c>
      <c r="I547" s="410"/>
      <c r="J547" s="410"/>
      <c r="K547" s="411"/>
    </row>
    <row r="548" spans="1:11" ht="15.75" thickBot="1">
      <c r="A548" s="3"/>
      <c r="B548" s="3"/>
      <c r="D548" s="8"/>
      <c r="E548" s="9"/>
      <c r="F548" s="8"/>
      <c r="G548" s="11"/>
      <c r="H548" s="548">
        <f>COUNT(J6:J543)</f>
        <v>235</v>
      </c>
      <c r="I548" s="693"/>
      <c r="J548" s="693"/>
      <c r="K548" s="694"/>
    </row>
  </sheetData>
  <sheetProtection/>
  <mergeCells count="672">
    <mergeCell ref="J166:J171"/>
    <mergeCell ref="K166:K171"/>
    <mergeCell ref="K490:K492"/>
    <mergeCell ref="G423:G424"/>
    <mergeCell ref="G425:G430"/>
    <mergeCell ref="G411:G416"/>
    <mergeCell ref="G399:G404"/>
    <mergeCell ref="G311:G316"/>
    <mergeCell ref="G305:G310"/>
    <mergeCell ref="G178:G183"/>
    <mergeCell ref="D425:D430"/>
    <mergeCell ref="E425:E430"/>
    <mergeCell ref="F425:F430"/>
    <mergeCell ref="J490:J492"/>
    <mergeCell ref="F484:F489"/>
    <mergeCell ref="E484:E489"/>
    <mergeCell ref="D490:D495"/>
    <mergeCell ref="D484:D489"/>
    <mergeCell ref="E490:E495"/>
    <mergeCell ref="E454:E459"/>
    <mergeCell ref="D423:D424"/>
    <mergeCell ref="E423:E424"/>
    <mergeCell ref="F423:F424"/>
    <mergeCell ref="B425:B430"/>
    <mergeCell ref="C425:C430"/>
    <mergeCell ref="C405:C410"/>
    <mergeCell ref="B411:B416"/>
    <mergeCell ref="C411:C416"/>
    <mergeCell ref="C423:C424"/>
    <mergeCell ref="B405:B410"/>
    <mergeCell ref="C417:C422"/>
    <mergeCell ref="D417:D422"/>
    <mergeCell ref="E405:E410"/>
    <mergeCell ref="F417:F422"/>
    <mergeCell ref="A423:A424"/>
    <mergeCell ref="B423:B424"/>
    <mergeCell ref="D411:D416"/>
    <mergeCell ref="A411:A416"/>
    <mergeCell ref="A417:A422"/>
    <mergeCell ref="B417:B422"/>
    <mergeCell ref="F405:F410"/>
    <mergeCell ref="G417:G422"/>
    <mergeCell ref="E411:E416"/>
    <mergeCell ref="E417:E422"/>
    <mergeCell ref="F411:F416"/>
    <mergeCell ref="D405:D410"/>
    <mergeCell ref="E399:E404"/>
    <mergeCell ref="G393:G398"/>
    <mergeCell ref="F399:F404"/>
    <mergeCell ref="F393:F398"/>
    <mergeCell ref="D393:D398"/>
    <mergeCell ref="A399:A404"/>
    <mergeCell ref="B399:B404"/>
    <mergeCell ref="C399:C404"/>
    <mergeCell ref="D399:D404"/>
    <mergeCell ref="F387:F392"/>
    <mergeCell ref="A393:A398"/>
    <mergeCell ref="B393:B398"/>
    <mergeCell ref="C393:C398"/>
    <mergeCell ref="D387:D392"/>
    <mergeCell ref="E393:E398"/>
    <mergeCell ref="A387:A392"/>
    <mergeCell ref="B387:B392"/>
    <mergeCell ref="C387:C392"/>
    <mergeCell ref="E387:E392"/>
    <mergeCell ref="D381:D386"/>
    <mergeCell ref="G381:G386"/>
    <mergeCell ref="A375:A380"/>
    <mergeCell ref="B375:B380"/>
    <mergeCell ref="E381:E386"/>
    <mergeCell ref="F381:F386"/>
    <mergeCell ref="G375:G380"/>
    <mergeCell ref="A381:A386"/>
    <mergeCell ref="B381:B386"/>
    <mergeCell ref="C381:C386"/>
    <mergeCell ref="E375:E380"/>
    <mergeCell ref="F375:F380"/>
    <mergeCell ref="G363:G368"/>
    <mergeCell ref="F369:F374"/>
    <mergeCell ref="G369:G374"/>
    <mergeCell ref="E363:E368"/>
    <mergeCell ref="F363:F368"/>
    <mergeCell ref="E369:E374"/>
    <mergeCell ref="D363:D368"/>
    <mergeCell ref="D375:D380"/>
    <mergeCell ref="D369:D374"/>
    <mergeCell ref="A369:A374"/>
    <mergeCell ref="B369:B374"/>
    <mergeCell ref="C369:C374"/>
    <mergeCell ref="A363:A368"/>
    <mergeCell ref="B363:B368"/>
    <mergeCell ref="C363:C368"/>
    <mergeCell ref="C375:C380"/>
    <mergeCell ref="D357:D362"/>
    <mergeCell ref="G357:G362"/>
    <mergeCell ref="A353:A356"/>
    <mergeCell ref="B353:B356"/>
    <mergeCell ref="E357:E362"/>
    <mergeCell ref="F357:F362"/>
    <mergeCell ref="G353:G356"/>
    <mergeCell ref="A357:A362"/>
    <mergeCell ref="B357:B362"/>
    <mergeCell ref="C357:C362"/>
    <mergeCell ref="E353:E356"/>
    <mergeCell ref="F353:F356"/>
    <mergeCell ref="G341:G346"/>
    <mergeCell ref="F347:F352"/>
    <mergeCell ref="G347:G352"/>
    <mergeCell ref="E341:E346"/>
    <mergeCell ref="F341:F346"/>
    <mergeCell ref="E347:E352"/>
    <mergeCell ref="D341:D346"/>
    <mergeCell ref="D353:D356"/>
    <mergeCell ref="D347:D352"/>
    <mergeCell ref="A347:A352"/>
    <mergeCell ref="B347:B352"/>
    <mergeCell ref="C347:C352"/>
    <mergeCell ref="A341:A346"/>
    <mergeCell ref="B341:B346"/>
    <mergeCell ref="C341:C346"/>
    <mergeCell ref="C353:C356"/>
    <mergeCell ref="D335:D340"/>
    <mergeCell ref="G335:G340"/>
    <mergeCell ref="A329:A334"/>
    <mergeCell ref="B329:B334"/>
    <mergeCell ref="E335:E340"/>
    <mergeCell ref="F335:F340"/>
    <mergeCell ref="G329:G334"/>
    <mergeCell ref="A335:A340"/>
    <mergeCell ref="B335:B340"/>
    <mergeCell ref="C335:C340"/>
    <mergeCell ref="E329:E334"/>
    <mergeCell ref="F329:F334"/>
    <mergeCell ref="G317:G322"/>
    <mergeCell ref="F323:F328"/>
    <mergeCell ref="G323:G328"/>
    <mergeCell ref="E317:E322"/>
    <mergeCell ref="F317:F322"/>
    <mergeCell ref="E323:E328"/>
    <mergeCell ref="D317:D322"/>
    <mergeCell ref="D329:D334"/>
    <mergeCell ref="D323:D328"/>
    <mergeCell ref="C317:C322"/>
    <mergeCell ref="C329:C334"/>
    <mergeCell ref="C323:C328"/>
    <mergeCell ref="E311:E316"/>
    <mergeCell ref="F311:F316"/>
    <mergeCell ref="A311:A316"/>
    <mergeCell ref="F305:F310"/>
    <mergeCell ref="D305:D310"/>
    <mergeCell ref="E305:E310"/>
    <mergeCell ref="C305:C310"/>
    <mergeCell ref="D311:D316"/>
    <mergeCell ref="C311:C316"/>
    <mergeCell ref="B311:B316"/>
    <mergeCell ref="C299:C304"/>
    <mergeCell ref="A294:A298"/>
    <mergeCell ref="B294:B298"/>
    <mergeCell ref="G299:G304"/>
    <mergeCell ref="E294:E298"/>
    <mergeCell ref="F294:F298"/>
    <mergeCell ref="E299:E304"/>
    <mergeCell ref="D294:D298"/>
    <mergeCell ref="F299:F304"/>
    <mergeCell ref="D299:D304"/>
    <mergeCell ref="F274:F279"/>
    <mergeCell ref="D280:D281"/>
    <mergeCell ref="D274:D279"/>
    <mergeCell ref="E288:E293"/>
    <mergeCell ref="F288:F293"/>
    <mergeCell ref="E280:E281"/>
    <mergeCell ref="E282:E287"/>
    <mergeCell ref="D288:D293"/>
    <mergeCell ref="D282:D287"/>
    <mergeCell ref="E274:E279"/>
    <mergeCell ref="A246:A249"/>
    <mergeCell ref="B246:B249"/>
    <mergeCell ref="C256:C261"/>
    <mergeCell ref="D256:D261"/>
    <mergeCell ref="A250:A255"/>
    <mergeCell ref="C246:C249"/>
    <mergeCell ref="D246:D249"/>
    <mergeCell ref="D250:D255"/>
    <mergeCell ref="C280:C281"/>
    <mergeCell ref="C288:C293"/>
    <mergeCell ref="C282:C287"/>
    <mergeCell ref="A256:A261"/>
    <mergeCell ref="B256:B261"/>
    <mergeCell ref="A274:A279"/>
    <mergeCell ref="B274:B279"/>
    <mergeCell ref="A268:A273"/>
    <mergeCell ref="B268:B273"/>
    <mergeCell ref="A262:A267"/>
    <mergeCell ref="B262:B267"/>
    <mergeCell ref="B280:B281"/>
    <mergeCell ref="A305:A310"/>
    <mergeCell ref="B305:B310"/>
    <mergeCell ref="A280:A281"/>
    <mergeCell ref="A282:A287"/>
    <mergeCell ref="A288:A293"/>
    <mergeCell ref="B288:B293"/>
    <mergeCell ref="A526:A531"/>
    <mergeCell ref="B502:B507"/>
    <mergeCell ref="B437:B442"/>
    <mergeCell ref="B282:B287"/>
    <mergeCell ref="A323:A328"/>
    <mergeCell ref="B449:B453"/>
    <mergeCell ref="A443:A448"/>
    <mergeCell ref="B443:B448"/>
    <mergeCell ref="A425:A430"/>
    <mergeCell ref="A299:A304"/>
    <mergeCell ref="A449:A453"/>
    <mergeCell ref="A405:A410"/>
    <mergeCell ref="A502:A507"/>
    <mergeCell ref="A478:A483"/>
    <mergeCell ref="A431:A436"/>
    <mergeCell ref="A472:A477"/>
    <mergeCell ref="A466:A471"/>
    <mergeCell ref="F526:F531"/>
    <mergeCell ref="D496:D501"/>
    <mergeCell ref="D502:D507"/>
    <mergeCell ref="C502:C507"/>
    <mergeCell ref="C496:C501"/>
    <mergeCell ref="E526:E531"/>
    <mergeCell ref="F513:F518"/>
    <mergeCell ref="F502:F507"/>
    <mergeCell ref="E502:E507"/>
    <mergeCell ref="F508:F512"/>
    <mergeCell ref="G519:G524"/>
    <mergeCell ref="E532:E537"/>
    <mergeCell ref="A228:A233"/>
    <mergeCell ref="B228:B233"/>
    <mergeCell ref="B250:B255"/>
    <mergeCell ref="C250:C255"/>
    <mergeCell ref="A234:A239"/>
    <mergeCell ref="B234:B239"/>
    <mergeCell ref="C513:C518"/>
    <mergeCell ref="B508:B512"/>
    <mergeCell ref="A240:A245"/>
    <mergeCell ref="H548:K548"/>
    <mergeCell ref="B544:C544"/>
    <mergeCell ref="H547:K547"/>
    <mergeCell ref="E538:E543"/>
    <mergeCell ref="F538:F543"/>
    <mergeCell ref="G538:G543"/>
    <mergeCell ref="C538:C543"/>
    <mergeCell ref="G526:G531"/>
    <mergeCell ref="F519:F524"/>
    <mergeCell ref="B240:B245"/>
    <mergeCell ref="C532:C537"/>
    <mergeCell ref="C454:C459"/>
    <mergeCell ref="D454:D459"/>
    <mergeCell ref="B532:B537"/>
    <mergeCell ref="D532:D537"/>
    <mergeCell ref="C240:C245"/>
    <mergeCell ref="D478:D483"/>
    <mergeCell ref="B466:B471"/>
    <mergeCell ref="D508:D512"/>
    <mergeCell ref="A513:A518"/>
    <mergeCell ref="B513:B518"/>
    <mergeCell ref="D538:D543"/>
    <mergeCell ref="B538:B543"/>
    <mergeCell ref="D513:D518"/>
    <mergeCell ref="B519:B524"/>
    <mergeCell ref="B526:B531"/>
    <mergeCell ref="A538:A543"/>
    <mergeCell ref="A532:A537"/>
    <mergeCell ref="A519:A524"/>
    <mergeCell ref="F496:F501"/>
    <mergeCell ref="E496:E501"/>
    <mergeCell ref="G532:G537"/>
    <mergeCell ref="A508:A512"/>
    <mergeCell ref="F532:F537"/>
    <mergeCell ref="E519:E524"/>
    <mergeCell ref="C526:C531"/>
    <mergeCell ref="D526:D531"/>
    <mergeCell ref="C519:C524"/>
    <mergeCell ref="D519:D524"/>
    <mergeCell ref="C490:C495"/>
    <mergeCell ref="A490:A495"/>
    <mergeCell ref="B490:B495"/>
    <mergeCell ref="A484:A489"/>
    <mergeCell ref="E508:E512"/>
    <mergeCell ref="A496:A501"/>
    <mergeCell ref="B496:B501"/>
    <mergeCell ref="C508:C512"/>
    <mergeCell ref="B484:B489"/>
    <mergeCell ref="C484:C489"/>
    <mergeCell ref="E513:E518"/>
    <mergeCell ref="F460:F465"/>
    <mergeCell ref="E460:E465"/>
    <mergeCell ref="E472:E477"/>
    <mergeCell ref="F466:F471"/>
    <mergeCell ref="F472:F477"/>
    <mergeCell ref="E466:E471"/>
    <mergeCell ref="E478:E483"/>
    <mergeCell ref="F478:F483"/>
    <mergeCell ref="F490:F495"/>
    <mergeCell ref="C478:C483"/>
    <mergeCell ref="C443:C448"/>
    <mergeCell ref="C460:C465"/>
    <mergeCell ref="D443:D448"/>
    <mergeCell ref="D449:D453"/>
    <mergeCell ref="C449:C453"/>
    <mergeCell ref="B454:B459"/>
    <mergeCell ref="A460:A465"/>
    <mergeCell ref="A454:A459"/>
    <mergeCell ref="D466:D471"/>
    <mergeCell ref="D472:D477"/>
    <mergeCell ref="D460:D465"/>
    <mergeCell ref="B478:B483"/>
    <mergeCell ref="C466:C471"/>
    <mergeCell ref="C472:C477"/>
    <mergeCell ref="B472:B477"/>
    <mergeCell ref="B460:B465"/>
    <mergeCell ref="F262:F267"/>
    <mergeCell ref="F431:F436"/>
    <mergeCell ref="E431:E436"/>
    <mergeCell ref="F449:F453"/>
    <mergeCell ref="E437:E442"/>
    <mergeCell ref="F228:F233"/>
    <mergeCell ref="E234:E239"/>
    <mergeCell ref="F256:F261"/>
    <mergeCell ref="E228:E233"/>
    <mergeCell ref="F234:F239"/>
    <mergeCell ref="E246:E249"/>
    <mergeCell ref="E256:E261"/>
    <mergeCell ref="F250:F255"/>
    <mergeCell ref="F240:F245"/>
    <mergeCell ref="E250:E255"/>
    <mergeCell ref="F437:F442"/>
    <mergeCell ref="E443:E448"/>
    <mergeCell ref="F443:F448"/>
    <mergeCell ref="E449:E453"/>
    <mergeCell ref="D220:D225"/>
    <mergeCell ref="E226:E227"/>
    <mergeCell ref="D240:D245"/>
    <mergeCell ref="F282:F287"/>
    <mergeCell ref="F268:F273"/>
    <mergeCell ref="F280:F281"/>
    <mergeCell ref="C234:C239"/>
    <mergeCell ref="D234:D239"/>
    <mergeCell ref="C226:C227"/>
    <mergeCell ref="D226:D227"/>
    <mergeCell ref="D228:D233"/>
    <mergeCell ref="C228:C233"/>
    <mergeCell ref="E240:E245"/>
    <mergeCell ref="F246:F249"/>
    <mergeCell ref="C262:C267"/>
    <mergeCell ref="B317:B322"/>
    <mergeCell ref="B323:B328"/>
    <mergeCell ref="E262:E267"/>
    <mergeCell ref="C268:C273"/>
    <mergeCell ref="D268:D273"/>
    <mergeCell ref="E268:E273"/>
    <mergeCell ref="C274:C279"/>
    <mergeCell ref="D262:D267"/>
    <mergeCell ref="C294:C298"/>
    <mergeCell ref="B431:B436"/>
    <mergeCell ref="C431:C436"/>
    <mergeCell ref="D431:D436"/>
    <mergeCell ref="A437:A442"/>
    <mergeCell ref="C437:C442"/>
    <mergeCell ref="D437:D442"/>
    <mergeCell ref="A317:A322"/>
    <mergeCell ref="B299:B304"/>
    <mergeCell ref="F208:F213"/>
    <mergeCell ref="E214:E219"/>
    <mergeCell ref="A226:A227"/>
    <mergeCell ref="B226:B227"/>
    <mergeCell ref="F226:F227"/>
    <mergeCell ref="A220:A225"/>
    <mergeCell ref="B220:B225"/>
    <mergeCell ref="E220:E225"/>
    <mergeCell ref="F220:F225"/>
    <mergeCell ref="C220:C225"/>
    <mergeCell ref="D214:D219"/>
    <mergeCell ref="A208:A213"/>
    <mergeCell ref="B208:B213"/>
    <mergeCell ref="A214:A219"/>
    <mergeCell ref="B214:B219"/>
    <mergeCell ref="D208:D213"/>
    <mergeCell ref="A196:A201"/>
    <mergeCell ref="B196:B201"/>
    <mergeCell ref="C196:C201"/>
    <mergeCell ref="C214:C219"/>
    <mergeCell ref="A202:A207"/>
    <mergeCell ref="B202:B207"/>
    <mergeCell ref="C208:C213"/>
    <mergeCell ref="E190:E195"/>
    <mergeCell ref="A190:A195"/>
    <mergeCell ref="B190:B195"/>
    <mergeCell ref="E202:E207"/>
    <mergeCell ref="E196:E201"/>
    <mergeCell ref="C190:C195"/>
    <mergeCell ref="D190:D195"/>
    <mergeCell ref="C202:C207"/>
    <mergeCell ref="D196:D201"/>
    <mergeCell ref="D202:D207"/>
    <mergeCell ref="A172:A177"/>
    <mergeCell ref="B172:B177"/>
    <mergeCell ref="F172:F177"/>
    <mergeCell ref="A184:A189"/>
    <mergeCell ref="B184:B189"/>
    <mergeCell ref="C184:C189"/>
    <mergeCell ref="D184:D189"/>
    <mergeCell ref="F184:F189"/>
    <mergeCell ref="A178:A183"/>
    <mergeCell ref="B178:B183"/>
    <mergeCell ref="C172:C177"/>
    <mergeCell ref="E184:E189"/>
    <mergeCell ref="E172:E177"/>
    <mergeCell ref="E178:E183"/>
    <mergeCell ref="C178:C183"/>
    <mergeCell ref="D178:D183"/>
    <mergeCell ref="D172:D177"/>
    <mergeCell ref="B160:B165"/>
    <mergeCell ref="C160:C165"/>
    <mergeCell ref="D160:D165"/>
    <mergeCell ref="A166:A171"/>
    <mergeCell ref="B166:B171"/>
    <mergeCell ref="C166:C171"/>
    <mergeCell ref="D166:D171"/>
    <mergeCell ref="C154:C159"/>
    <mergeCell ref="A154:A159"/>
    <mergeCell ref="G172:G177"/>
    <mergeCell ref="F166:F171"/>
    <mergeCell ref="G154:G159"/>
    <mergeCell ref="G166:G171"/>
    <mergeCell ref="E154:E159"/>
    <mergeCell ref="F154:F159"/>
    <mergeCell ref="G160:G165"/>
    <mergeCell ref="A160:A165"/>
    <mergeCell ref="F130:F135"/>
    <mergeCell ref="B136:B141"/>
    <mergeCell ref="F136:F141"/>
    <mergeCell ref="A148:A153"/>
    <mergeCell ref="B148:B153"/>
    <mergeCell ref="C148:C153"/>
    <mergeCell ref="E148:E153"/>
    <mergeCell ref="D148:D153"/>
    <mergeCell ref="A142:A147"/>
    <mergeCell ref="E142:E147"/>
    <mergeCell ref="B142:B147"/>
    <mergeCell ref="D142:D147"/>
    <mergeCell ref="C142:C147"/>
    <mergeCell ref="A136:A141"/>
    <mergeCell ref="C124:C129"/>
    <mergeCell ref="D124:D129"/>
    <mergeCell ref="D136:D141"/>
    <mergeCell ref="D130:D135"/>
    <mergeCell ref="C136:C141"/>
    <mergeCell ref="A124:A129"/>
    <mergeCell ref="B124:B129"/>
    <mergeCell ref="A130:A135"/>
    <mergeCell ref="C130:C135"/>
    <mergeCell ref="B130:B135"/>
    <mergeCell ref="A119:A123"/>
    <mergeCell ref="B119:B123"/>
    <mergeCell ref="C119:C123"/>
    <mergeCell ref="A107:A112"/>
    <mergeCell ref="B107:B112"/>
    <mergeCell ref="A113:A118"/>
    <mergeCell ref="B113:B118"/>
    <mergeCell ref="C113:C118"/>
    <mergeCell ref="A95:A100"/>
    <mergeCell ref="A78:A83"/>
    <mergeCell ref="A84:A88"/>
    <mergeCell ref="A72:A77"/>
    <mergeCell ref="A101:A106"/>
    <mergeCell ref="B101:B106"/>
    <mergeCell ref="C60:C65"/>
    <mergeCell ref="C101:C106"/>
    <mergeCell ref="B84:B88"/>
    <mergeCell ref="G66:G71"/>
    <mergeCell ref="G60:G65"/>
    <mergeCell ref="D54:D59"/>
    <mergeCell ref="A66:A71"/>
    <mergeCell ref="A89:A94"/>
    <mergeCell ref="B89:B94"/>
    <mergeCell ref="F72:F77"/>
    <mergeCell ref="B60:B65"/>
    <mergeCell ref="B78:B83"/>
    <mergeCell ref="C84:C88"/>
    <mergeCell ref="C30:C35"/>
    <mergeCell ref="A30:A35"/>
    <mergeCell ref="A42:A47"/>
    <mergeCell ref="B30:B35"/>
    <mergeCell ref="G54:G59"/>
    <mergeCell ref="F54:F59"/>
    <mergeCell ref="E54:E59"/>
    <mergeCell ref="B36:B41"/>
    <mergeCell ref="D36:D41"/>
    <mergeCell ref="A48:A53"/>
    <mergeCell ref="G48:G53"/>
    <mergeCell ref="F48:F53"/>
    <mergeCell ref="F36:F41"/>
    <mergeCell ref="D42:D47"/>
    <mergeCell ref="E36:E41"/>
    <mergeCell ref="B42:B47"/>
    <mergeCell ref="B48:B53"/>
    <mergeCell ref="E48:E53"/>
    <mergeCell ref="D48:D53"/>
    <mergeCell ref="C48:C53"/>
    <mergeCell ref="A6:A11"/>
    <mergeCell ref="B6:B11"/>
    <mergeCell ref="A12:A17"/>
    <mergeCell ref="B12:B17"/>
    <mergeCell ref="B18:B23"/>
    <mergeCell ref="A24:A29"/>
    <mergeCell ref="B24:B29"/>
    <mergeCell ref="A36:A41"/>
    <mergeCell ref="E12:E17"/>
    <mergeCell ref="F12:F17"/>
    <mergeCell ref="D18:D23"/>
    <mergeCell ref="E18:E23"/>
    <mergeCell ref="A18:A23"/>
    <mergeCell ref="C36:C41"/>
    <mergeCell ref="C24:C29"/>
    <mergeCell ref="D30:D35"/>
    <mergeCell ref="D24:D29"/>
    <mergeCell ref="C12:C17"/>
    <mergeCell ref="F4:F5"/>
    <mergeCell ref="H4:I4"/>
    <mergeCell ref="G12:G17"/>
    <mergeCell ref="D6:D11"/>
    <mergeCell ref="E6:E11"/>
    <mergeCell ref="F6:F11"/>
    <mergeCell ref="D12:D17"/>
    <mergeCell ref="F2:K2"/>
    <mergeCell ref="K4:K5"/>
    <mergeCell ref="J3:K3"/>
    <mergeCell ref="J4:J5"/>
    <mergeCell ref="F3:I3"/>
    <mergeCell ref="C6:C11"/>
    <mergeCell ref="F18:F23"/>
    <mergeCell ref="G30:G35"/>
    <mergeCell ref="G24:G29"/>
    <mergeCell ref="G4:G5"/>
    <mergeCell ref="A1:K1"/>
    <mergeCell ref="A2:A5"/>
    <mergeCell ref="B2:B5"/>
    <mergeCell ref="C2:C5"/>
    <mergeCell ref="D2:D5"/>
    <mergeCell ref="E2:E5"/>
    <mergeCell ref="E78:E83"/>
    <mergeCell ref="E72:E77"/>
    <mergeCell ref="C95:C100"/>
    <mergeCell ref="G6:G11"/>
    <mergeCell ref="G18:G23"/>
    <mergeCell ref="G36:G41"/>
    <mergeCell ref="F42:F47"/>
    <mergeCell ref="F30:F35"/>
    <mergeCell ref="F24:F29"/>
    <mergeCell ref="G42:G47"/>
    <mergeCell ref="B154:B159"/>
    <mergeCell ref="D154:D159"/>
    <mergeCell ref="D89:D94"/>
    <mergeCell ref="C18:C23"/>
    <mergeCell ref="E95:E100"/>
    <mergeCell ref="E42:E47"/>
    <mergeCell ref="E30:E35"/>
    <mergeCell ref="E24:E29"/>
    <mergeCell ref="C42:C47"/>
    <mergeCell ref="C54:C59"/>
    <mergeCell ref="E119:E123"/>
    <mergeCell ref="E130:E135"/>
    <mergeCell ref="D119:D123"/>
    <mergeCell ref="C107:C112"/>
    <mergeCell ref="E113:E118"/>
    <mergeCell ref="E101:E106"/>
    <mergeCell ref="E107:E112"/>
    <mergeCell ref="D101:D106"/>
    <mergeCell ref="E124:E129"/>
    <mergeCell ref="D84:D88"/>
    <mergeCell ref="D113:D118"/>
    <mergeCell ref="D95:D100"/>
    <mergeCell ref="D107:D112"/>
    <mergeCell ref="B54:B59"/>
    <mergeCell ref="E84:E88"/>
    <mergeCell ref="C89:C94"/>
    <mergeCell ref="B95:B100"/>
    <mergeCell ref="C66:C71"/>
    <mergeCell ref="D66:D71"/>
    <mergeCell ref="D78:D83"/>
    <mergeCell ref="D72:D77"/>
    <mergeCell ref="B72:B77"/>
    <mergeCell ref="B66:B71"/>
    <mergeCell ref="C78:C83"/>
    <mergeCell ref="C72:C77"/>
    <mergeCell ref="D60:D65"/>
    <mergeCell ref="A54:A59"/>
    <mergeCell ref="A60:A65"/>
    <mergeCell ref="F202:F207"/>
    <mergeCell ref="F190:F195"/>
    <mergeCell ref="F196:F201"/>
    <mergeCell ref="F148:F153"/>
    <mergeCell ref="F178:F183"/>
    <mergeCell ref="F160:F165"/>
    <mergeCell ref="E136:E141"/>
    <mergeCell ref="E166:E171"/>
    <mergeCell ref="F214:F219"/>
    <mergeCell ref="E208:E213"/>
    <mergeCell ref="G72:G77"/>
    <mergeCell ref="G89:G94"/>
    <mergeCell ref="G119:G123"/>
    <mergeCell ref="G124:G129"/>
    <mergeCell ref="G107:G112"/>
    <mergeCell ref="G95:G100"/>
    <mergeCell ref="G101:G106"/>
    <mergeCell ref="G78:G83"/>
    <mergeCell ref="G84:G88"/>
    <mergeCell ref="F89:F94"/>
    <mergeCell ref="E160:E165"/>
    <mergeCell ref="F84:F88"/>
    <mergeCell ref="F119:F123"/>
    <mergeCell ref="F113:F118"/>
    <mergeCell ref="F124:F129"/>
    <mergeCell ref="F142:F147"/>
    <mergeCell ref="G113:G118"/>
    <mergeCell ref="G288:G293"/>
    <mergeCell ref="G282:G287"/>
    <mergeCell ref="G294:G298"/>
    <mergeCell ref="G240:G245"/>
    <mergeCell ref="G234:G239"/>
    <mergeCell ref="G256:G261"/>
    <mergeCell ref="G250:G255"/>
    <mergeCell ref="G280:G281"/>
    <mergeCell ref="G130:G135"/>
    <mergeCell ref="G214:G219"/>
    <mergeCell ref="G184:G189"/>
    <mergeCell ref="G142:G147"/>
    <mergeCell ref="G148:G153"/>
    <mergeCell ref="G136:G141"/>
    <mergeCell ref="F454:F459"/>
    <mergeCell ref="E60:E65"/>
    <mergeCell ref="F60:F65"/>
    <mergeCell ref="E66:E71"/>
    <mergeCell ref="F66:F71"/>
    <mergeCell ref="F78:F83"/>
    <mergeCell ref="E89:E94"/>
    <mergeCell ref="F95:F100"/>
    <mergeCell ref="F101:F106"/>
    <mergeCell ref="F107:F112"/>
    <mergeCell ref="G387:G392"/>
    <mergeCell ref="G405:G410"/>
    <mergeCell ref="G190:G195"/>
    <mergeCell ref="G454:G459"/>
    <mergeCell ref="G196:G201"/>
    <mergeCell ref="G431:G436"/>
    <mergeCell ref="G437:G442"/>
    <mergeCell ref="G274:G279"/>
    <mergeCell ref="G443:G448"/>
    <mergeCell ref="G246:G249"/>
    <mergeCell ref="G508:G512"/>
    <mergeCell ref="G466:G471"/>
    <mergeCell ref="G460:G465"/>
    <mergeCell ref="G449:G453"/>
    <mergeCell ref="G496:G501"/>
    <mergeCell ref="G472:G477"/>
    <mergeCell ref="G478:G483"/>
    <mergeCell ref="G490:G495"/>
    <mergeCell ref="G513:G518"/>
    <mergeCell ref="G202:G207"/>
    <mergeCell ref="G208:G213"/>
    <mergeCell ref="G220:G225"/>
    <mergeCell ref="G226:G227"/>
    <mergeCell ref="G484:G489"/>
    <mergeCell ref="G268:G273"/>
    <mergeCell ref="G262:G267"/>
    <mergeCell ref="G228:G233"/>
    <mergeCell ref="G502:G507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M606"/>
  <sheetViews>
    <sheetView showGridLines="0" zoomScalePageLayoutView="0" workbookViewId="0" topLeftCell="C380">
      <selection activeCell="J401" sqref="J401"/>
    </sheetView>
  </sheetViews>
  <sheetFormatPr defaultColWidth="9.140625" defaultRowHeight="12.75"/>
  <cols>
    <col min="1" max="1" width="17.57421875" style="1" customWidth="1"/>
    <col min="2" max="2" width="11.7109375" style="1" customWidth="1"/>
    <col min="3" max="3" width="17.00390625" style="1" customWidth="1"/>
    <col min="4" max="4" width="16.00390625" style="1" customWidth="1"/>
    <col min="5" max="5" width="11.140625" style="1" customWidth="1"/>
    <col min="6" max="6" width="13.140625" style="1" customWidth="1"/>
    <col min="7" max="7" width="15.57421875" style="1" customWidth="1"/>
    <col min="8" max="8" width="10.140625" style="0" bestFit="1" customWidth="1"/>
    <col min="9" max="9" width="14.57421875" style="12" customWidth="1"/>
    <col min="10" max="10" width="11.00390625" style="0" bestFit="1" customWidth="1"/>
    <col min="11" max="11" width="14.7109375" style="302" bestFit="1" customWidth="1"/>
    <col min="12" max="12" width="17.8515625" style="0" customWidth="1"/>
  </cols>
  <sheetData>
    <row r="1" spans="1:11" ht="18" customHeight="1" thickBot="1">
      <c r="A1" s="435" t="s">
        <v>507</v>
      </c>
      <c r="B1" s="735"/>
      <c r="C1" s="735"/>
      <c r="D1" s="735"/>
      <c r="E1" s="735"/>
      <c r="F1" s="735"/>
      <c r="G1" s="735"/>
      <c r="H1" s="735"/>
      <c r="I1" s="735"/>
      <c r="J1" s="735"/>
      <c r="K1" s="736"/>
    </row>
    <row r="2" spans="1:11" ht="12.75" customHeight="1">
      <c r="A2" s="719" t="s">
        <v>140</v>
      </c>
      <c r="B2" s="722" t="s">
        <v>1</v>
      </c>
      <c r="C2" s="722" t="s">
        <v>2</v>
      </c>
      <c r="D2" s="722" t="s">
        <v>3</v>
      </c>
      <c r="E2" s="442" t="s">
        <v>1031</v>
      </c>
      <c r="F2" s="732" t="s">
        <v>4</v>
      </c>
      <c r="G2" s="733"/>
      <c r="H2" s="733"/>
      <c r="I2" s="733"/>
      <c r="J2" s="733"/>
      <c r="K2" s="734"/>
    </row>
    <row r="3" spans="1:11" ht="14.25" customHeight="1">
      <c r="A3" s="720"/>
      <c r="B3" s="723"/>
      <c r="C3" s="723"/>
      <c r="D3" s="723"/>
      <c r="E3" s="717"/>
      <c r="F3" s="715" t="s">
        <v>5</v>
      </c>
      <c r="G3" s="728"/>
      <c r="H3" s="728"/>
      <c r="I3" s="716"/>
      <c r="J3" s="715" t="s">
        <v>6</v>
      </c>
      <c r="K3" s="729"/>
    </row>
    <row r="4" spans="1:11" ht="18.75" customHeight="1">
      <c r="A4" s="720"/>
      <c r="B4" s="723"/>
      <c r="C4" s="723"/>
      <c r="D4" s="723"/>
      <c r="E4" s="717"/>
      <c r="F4" s="737" t="s">
        <v>9</v>
      </c>
      <c r="G4" s="739" t="s">
        <v>150</v>
      </c>
      <c r="H4" s="715" t="s">
        <v>7</v>
      </c>
      <c r="I4" s="716"/>
      <c r="J4" s="726" t="s">
        <v>8</v>
      </c>
      <c r="K4" s="730" t="s">
        <v>149</v>
      </c>
    </row>
    <row r="5" spans="1:11" ht="13.5" customHeight="1" thickBot="1">
      <c r="A5" s="721"/>
      <c r="B5" s="724"/>
      <c r="C5" s="724"/>
      <c r="D5" s="724"/>
      <c r="E5" s="718"/>
      <c r="F5" s="738"/>
      <c r="G5" s="740"/>
      <c r="H5" s="361" t="s">
        <v>8</v>
      </c>
      <c r="I5" s="362" t="s">
        <v>149</v>
      </c>
      <c r="J5" s="727"/>
      <c r="K5" s="731"/>
    </row>
    <row r="6" spans="1:11" ht="12.75">
      <c r="A6" s="475">
        <v>31</v>
      </c>
      <c r="B6" s="475" t="s">
        <v>95</v>
      </c>
      <c r="C6" s="642">
        <v>3101003</v>
      </c>
      <c r="D6" s="645" t="s">
        <v>10</v>
      </c>
      <c r="E6" s="725">
        <v>265</v>
      </c>
      <c r="F6" s="418">
        <f>E6*17</f>
        <v>4505</v>
      </c>
      <c r="G6" s="418">
        <f>E6*51</f>
        <v>13515</v>
      </c>
      <c r="H6" s="315">
        <v>42723</v>
      </c>
      <c r="I6" s="316">
        <f>G6/6</f>
        <v>2252.5</v>
      </c>
      <c r="J6" s="359">
        <v>42947</v>
      </c>
      <c r="K6" s="360">
        <v>2252.5</v>
      </c>
    </row>
    <row r="7" spans="1:11" ht="12.75">
      <c r="A7" s="434"/>
      <c r="B7" s="434"/>
      <c r="C7" s="704"/>
      <c r="D7" s="706"/>
      <c r="E7" s="705"/>
      <c r="F7" s="709"/>
      <c r="G7" s="709"/>
      <c r="H7" s="46">
        <v>42754</v>
      </c>
      <c r="I7" s="103">
        <f>I6</f>
        <v>2252.5</v>
      </c>
      <c r="J7" s="48">
        <v>42947</v>
      </c>
      <c r="K7" s="298">
        <v>2252.5</v>
      </c>
    </row>
    <row r="8" spans="1:11" ht="12.75">
      <c r="A8" s="434"/>
      <c r="B8" s="434"/>
      <c r="C8" s="704"/>
      <c r="D8" s="706"/>
      <c r="E8" s="705"/>
      <c r="F8" s="709"/>
      <c r="G8" s="709"/>
      <c r="H8" s="46">
        <v>42785</v>
      </c>
      <c r="I8" s="103">
        <f>I7</f>
        <v>2252.5</v>
      </c>
      <c r="J8" s="48">
        <v>42947</v>
      </c>
      <c r="K8" s="298">
        <v>2252.5</v>
      </c>
    </row>
    <row r="9" spans="1:11" ht="12.75">
      <c r="A9" s="434"/>
      <c r="B9" s="434"/>
      <c r="C9" s="704"/>
      <c r="D9" s="706"/>
      <c r="E9" s="705"/>
      <c r="F9" s="709"/>
      <c r="G9" s="709"/>
      <c r="H9" s="46">
        <v>42813</v>
      </c>
      <c r="I9" s="103">
        <f>I8</f>
        <v>2252.5</v>
      </c>
      <c r="J9" s="48">
        <v>42947</v>
      </c>
      <c r="K9" s="298">
        <v>2252.5</v>
      </c>
    </row>
    <row r="10" spans="1:11" ht="12.75">
      <c r="A10" s="434"/>
      <c r="B10" s="434"/>
      <c r="C10" s="704"/>
      <c r="D10" s="706"/>
      <c r="E10" s="705"/>
      <c r="F10" s="709"/>
      <c r="G10" s="709"/>
      <c r="H10" s="46">
        <v>42844</v>
      </c>
      <c r="I10" s="103">
        <f>I9</f>
        <v>2252.5</v>
      </c>
      <c r="J10" s="48">
        <v>42947</v>
      </c>
      <c r="K10" s="298">
        <v>2252.5</v>
      </c>
    </row>
    <row r="11" spans="1:11" ht="12.75">
      <c r="A11" s="434"/>
      <c r="B11" s="434"/>
      <c r="C11" s="704"/>
      <c r="D11" s="706"/>
      <c r="E11" s="705"/>
      <c r="F11" s="709"/>
      <c r="G11" s="709"/>
      <c r="H11" s="46">
        <v>42874</v>
      </c>
      <c r="I11" s="103">
        <f>I10</f>
        <v>2252.5</v>
      </c>
      <c r="J11" s="48">
        <v>42947</v>
      </c>
      <c r="K11" s="298">
        <v>2252.5</v>
      </c>
    </row>
    <row r="12" spans="1:11" ht="12.75">
      <c r="A12" s="463">
        <v>31</v>
      </c>
      <c r="B12" s="463" t="s">
        <v>95</v>
      </c>
      <c r="C12" s="703">
        <v>3102852</v>
      </c>
      <c r="D12" s="707" t="s">
        <v>166</v>
      </c>
      <c r="E12" s="710">
        <v>56</v>
      </c>
      <c r="F12" s="708">
        <f>E12*17</f>
        <v>952</v>
      </c>
      <c r="G12" s="708">
        <f>E12*51</f>
        <v>2856</v>
      </c>
      <c r="H12" s="21">
        <v>42723</v>
      </c>
      <c r="I12" s="75">
        <f>G12/3</f>
        <v>952</v>
      </c>
      <c r="J12" s="23">
        <v>42723</v>
      </c>
      <c r="K12" s="299">
        <v>952</v>
      </c>
    </row>
    <row r="13" spans="1:11" ht="12.75">
      <c r="A13" s="463"/>
      <c r="B13" s="463"/>
      <c r="C13" s="703"/>
      <c r="D13" s="707"/>
      <c r="E13" s="710"/>
      <c r="F13" s="708"/>
      <c r="G13" s="708"/>
      <c r="H13" s="21">
        <v>42754</v>
      </c>
      <c r="I13" s="75">
        <f>I12</f>
        <v>952</v>
      </c>
      <c r="J13" s="23">
        <v>42976</v>
      </c>
      <c r="K13" s="299">
        <v>952</v>
      </c>
    </row>
    <row r="14" spans="1:11" ht="12.75">
      <c r="A14" s="463"/>
      <c r="B14" s="463"/>
      <c r="C14" s="703"/>
      <c r="D14" s="707"/>
      <c r="E14" s="710"/>
      <c r="F14" s="708"/>
      <c r="G14" s="708"/>
      <c r="H14" s="21">
        <v>42785</v>
      </c>
      <c r="I14" s="75">
        <f>I13</f>
        <v>952</v>
      </c>
      <c r="J14" s="23">
        <v>42978</v>
      </c>
      <c r="K14" s="299">
        <v>952</v>
      </c>
    </row>
    <row r="15" spans="1:11" ht="12.75">
      <c r="A15" s="434">
        <v>31</v>
      </c>
      <c r="B15" s="434" t="s">
        <v>95</v>
      </c>
      <c r="C15" s="704">
        <v>3103405</v>
      </c>
      <c r="D15" s="706" t="s">
        <v>11</v>
      </c>
      <c r="E15" s="705">
        <v>933</v>
      </c>
      <c r="F15" s="709">
        <f>E15*17</f>
        <v>15861</v>
      </c>
      <c r="G15" s="709">
        <f>E15*51</f>
        <v>47583</v>
      </c>
      <c r="H15" s="46">
        <v>42723</v>
      </c>
      <c r="I15" s="103">
        <f>G15/6</f>
        <v>7930.5</v>
      </c>
      <c r="J15" s="48">
        <v>42773</v>
      </c>
      <c r="K15" s="298">
        <v>7930.5</v>
      </c>
    </row>
    <row r="16" spans="1:11" ht="12.75">
      <c r="A16" s="434"/>
      <c r="B16" s="434"/>
      <c r="C16" s="704"/>
      <c r="D16" s="706"/>
      <c r="E16" s="705"/>
      <c r="F16" s="709"/>
      <c r="G16" s="709"/>
      <c r="H16" s="46">
        <v>42754</v>
      </c>
      <c r="I16" s="103">
        <f>I15</f>
        <v>7930.5</v>
      </c>
      <c r="J16" s="48">
        <v>42773</v>
      </c>
      <c r="K16" s="298">
        <v>7930.5</v>
      </c>
    </row>
    <row r="17" spans="1:11" ht="12.75">
      <c r="A17" s="434"/>
      <c r="B17" s="434"/>
      <c r="C17" s="704"/>
      <c r="D17" s="706"/>
      <c r="E17" s="705"/>
      <c r="F17" s="709"/>
      <c r="G17" s="709"/>
      <c r="H17" s="46">
        <v>42785</v>
      </c>
      <c r="I17" s="103">
        <f>I16</f>
        <v>7930.5</v>
      </c>
      <c r="J17" s="48">
        <v>42786</v>
      </c>
      <c r="K17" s="298">
        <v>7930.5</v>
      </c>
    </row>
    <row r="18" spans="1:11" ht="12.75">
      <c r="A18" s="434"/>
      <c r="B18" s="434"/>
      <c r="C18" s="704"/>
      <c r="D18" s="706"/>
      <c r="E18" s="705"/>
      <c r="F18" s="709"/>
      <c r="G18" s="709"/>
      <c r="H18" s="46">
        <v>42813</v>
      </c>
      <c r="I18" s="103">
        <f>I17</f>
        <v>7930.5</v>
      </c>
      <c r="J18" s="48">
        <v>42814</v>
      </c>
      <c r="K18" s="298">
        <v>7930.5</v>
      </c>
    </row>
    <row r="19" spans="1:11" ht="12.75">
      <c r="A19" s="434"/>
      <c r="B19" s="434"/>
      <c r="C19" s="704"/>
      <c r="D19" s="706"/>
      <c r="E19" s="705"/>
      <c r="F19" s="709"/>
      <c r="G19" s="709"/>
      <c r="H19" s="46">
        <v>42844</v>
      </c>
      <c r="I19" s="103">
        <f>I18</f>
        <v>7930.5</v>
      </c>
      <c r="J19" s="48">
        <v>42844</v>
      </c>
      <c r="K19" s="298">
        <v>7930.5</v>
      </c>
    </row>
    <row r="20" spans="1:11" ht="12.75">
      <c r="A20" s="434"/>
      <c r="B20" s="434"/>
      <c r="C20" s="704"/>
      <c r="D20" s="706"/>
      <c r="E20" s="705"/>
      <c r="F20" s="709"/>
      <c r="G20" s="709"/>
      <c r="H20" s="46">
        <v>42874</v>
      </c>
      <c r="I20" s="103">
        <f>I19</f>
        <v>7930.5</v>
      </c>
      <c r="J20" s="48">
        <v>42874</v>
      </c>
      <c r="K20" s="298">
        <v>7930.5</v>
      </c>
    </row>
    <row r="21" spans="1:11" ht="12.75">
      <c r="A21" s="463">
        <v>31</v>
      </c>
      <c r="B21" s="463" t="s">
        <v>95</v>
      </c>
      <c r="C21" s="703">
        <v>3104452</v>
      </c>
      <c r="D21" s="707" t="s">
        <v>167</v>
      </c>
      <c r="E21" s="710">
        <v>113</v>
      </c>
      <c r="F21" s="708">
        <f>E21*17</f>
        <v>1921</v>
      </c>
      <c r="G21" s="708">
        <f>E21*51</f>
        <v>5763</v>
      </c>
      <c r="H21" s="21">
        <v>42723</v>
      </c>
      <c r="I21" s="75">
        <f>G21/5</f>
        <v>1152.6</v>
      </c>
      <c r="J21" s="23">
        <v>42989</v>
      </c>
      <c r="K21" s="24">
        <v>1152.6</v>
      </c>
    </row>
    <row r="22" spans="1:11" ht="12.75">
      <c r="A22" s="463"/>
      <c r="B22" s="463"/>
      <c r="C22" s="703"/>
      <c r="D22" s="707"/>
      <c r="E22" s="710"/>
      <c r="F22" s="708"/>
      <c r="G22" s="708"/>
      <c r="H22" s="21">
        <v>42754</v>
      </c>
      <c r="I22" s="75">
        <f>I21</f>
        <v>1152.6</v>
      </c>
      <c r="J22" s="23">
        <v>42989</v>
      </c>
      <c r="K22" s="24">
        <v>1152.6</v>
      </c>
    </row>
    <row r="23" spans="1:11" ht="12.75">
      <c r="A23" s="463"/>
      <c r="B23" s="463"/>
      <c r="C23" s="703"/>
      <c r="D23" s="707"/>
      <c r="E23" s="710"/>
      <c r="F23" s="708"/>
      <c r="G23" s="708"/>
      <c r="H23" s="21">
        <v>42785</v>
      </c>
      <c r="I23" s="75">
        <f>I22</f>
        <v>1152.6</v>
      </c>
      <c r="J23" s="23">
        <v>42989</v>
      </c>
      <c r="K23" s="24">
        <v>1152.6</v>
      </c>
    </row>
    <row r="24" spans="1:11" ht="12.75">
      <c r="A24" s="463"/>
      <c r="B24" s="463"/>
      <c r="C24" s="703"/>
      <c r="D24" s="707"/>
      <c r="E24" s="710"/>
      <c r="F24" s="708"/>
      <c r="G24" s="708"/>
      <c r="H24" s="21">
        <v>42813</v>
      </c>
      <c r="I24" s="75">
        <f>I23</f>
        <v>1152.6</v>
      </c>
      <c r="J24" s="23">
        <v>42989</v>
      </c>
      <c r="K24" s="24">
        <v>1152.6</v>
      </c>
    </row>
    <row r="25" spans="1:11" ht="12.75">
      <c r="A25" s="463"/>
      <c r="B25" s="463"/>
      <c r="C25" s="703"/>
      <c r="D25" s="707"/>
      <c r="E25" s="710"/>
      <c r="F25" s="708"/>
      <c r="G25" s="708"/>
      <c r="H25" s="21">
        <v>42844</v>
      </c>
      <c r="I25" s="75">
        <f>I24</f>
        <v>1152.6</v>
      </c>
      <c r="J25" s="23">
        <v>42989</v>
      </c>
      <c r="K25" s="24">
        <v>1152.6</v>
      </c>
    </row>
    <row r="26" spans="1:11" ht="12.75">
      <c r="A26" s="434">
        <v>31</v>
      </c>
      <c r="B26" s="434" t="s">
        <v>95</v>
      </c>
      <c r="C26" s="704">
        <v>3106655</v>
      </c>
      <c r="D26" s="706" t="s">
        <v>12</v>
      </c>
      <c r="E26" s="705">
        <v>131</v>
      </c>
      <c r="F26" s="709">
        <f>E26*17</f>
        <v>2227</v>
      </c>
      <c r="G26" s="709">
        <f>E26*51</f>
        <v>6681</v>
      </c>
      <c r="H26" s="46">
        <v>42723</v>
      </c>
      <c r="I26" s="103">
        <f>G26/5</f>
        <v>1336.2</v>
      </c>
      <c r="J26" s="48">
        <v>42817</v>
      </c>
      <c r="K26" s="298">
        <v>1336.2</v>
      </c>
    </row>
    <row r="27" spans="1:11" ht="12.75">
      <c r="A27" s="434"/>
      <c r="B27" s="434"/>
      <c r="C27" s="704"/>
      <c r="D27" s="706"/>
      <c r="E27" s="705"/>
      <c r="F27" s="709"/>
      <c r="G27" s="709"/>
      <c r="H27" s="46">
        <v>42754</v>
      </c>
      <c r="I27" s="103">
        <f>I26</f>
        <v>1336.2</v>
      </c>
      <c r="J27" s="48">
        <v>42816</v>
      </c>
      <c r="K27" s="298">
        <v>1336.2</v>
      </c>
    </row>
    <row r="28" spans="1:11" ht="12.75">
      <c r="A28" s="434"/>
      <c r="B28" s="434"/>
      <c r="C28" s="704"/>
      <c r="D28" s="706"/>
      <c r="E28" s="705"/>
      <c r="F28" s="709"/>
      <c r="G28" s="709"/>
      <c r="H28" s="46">
        <v>42785</v>
      </c>
      <c r="I28" s="103">
        <f>I27</f>
        <v>1336.2</v>
      </c>
      <c r="J28" s="48">
        <v>42816</v>
      </c>
      <c r="K28" s="298">
        <v>1336.2</v>
      </c>
    </row>
    <row r="29" spans="1:11" ht="12.75">
      <c r="A29" s="434"/>
      <c r="B29" s="434"/>
      <c r="C29" s="704"/>
      <c r="D29" s="706"/>
      <c r="E29" s="705"/>
      <c r="F29" s="709"/>
      <c r="G29" s="709"/>
      <c r="H29" s="46">
        <v>42813</v>
      </c>
      <c r="I29" s="103">
        <f>I28</f>
        <v>1336.2</v>
      </c>
      <c r="J29" s="48">
        <v>42811</v>
      </c>
      <c r="K29" s="298">
        <v>1336.2</v>
      </c>
    </row>
    <row r="30" spans="1:11" ht="12.75">
      <c r="A30" s="434"/>
      <c r="B30" s="434"/>
      <c r="C30" s="704"/>
      <c r="D30" s="706"/>
      <c r="E30" s="705"/>
      <c r="F30" s="709"/>
      <c r="G30" s="709"/>
      <c r="H30" s="46">
        <v>42844</v>
      </c>
      <c r="I30" s="103">
        <f>I29</f>
        <v>1336.2</v>
      </c>
      <c r="J30" s="48">
        <v>42907</v>
      </c>
      <c r="K30" s="298">
        <v>1336.2</v>
      </c>
    </row>
    <row r="31" spans="1:11" ht="12.75">
      <c r="A31" s="463">
        <v>31</v>
      </c>
      <c r="B31" s="463" t="s">
        <v>95</v>
      </c>
      <c r="C31" s="703">
        <v>3107303</v>
      </c>
      <c r="D31" s="707" t="s">
        <v>13</v>
      </c>
      <c r="E31" s="710">
        <v>596</v>
      </c>
      <c r="F31" s="708">
        <f>E31*17</f>
        <v>10132</v>
      </c>
      <c r="G31" s="708">
        <f>E31*51</f>
        <v>30396</v>
      </c>
      <c r="H31" s="21">
        <v>42723</v>
      </c>
      <c r="I31" s="75">
        <f>G31/6</f>
        <v>5066</v>
      </c>
      <c r="J31" s="23">
        <v>42732</v>
      </c>
      <c r="K31" s="299">
        <v>5066</v>
      </c>
    </row>
    <row r="32" spans="1:11" ht="12.75">
      <c r="A32" s="463"/>
      <c r="B32" s="463"/>
      <c r="C32" s="703"/>
      <c r="D32" s="707"/>
      <c r="E32" s="710"/>
      <c r="F32" s="708"/>
      <c r="G32" s="708"/>
      <c r="H32" s="21">
        <v>42754</v>
      </c>
      <c r="I32" s="75">
        <f>I31</f>
        <v>5066</v>
      </c>
      <c r="J32" s="23">
        <v>42788</v>
      </c>
      <c r="K32" s="299">
        <v>5066</v>
      </c>
    </row>
    <row r="33" spans="1:11" ht="12.75">
      <c r="A33" s="463"/>
      <c r="B33" s="463"/>
      <c r="C33" s="703"/>
      <c r="D33" s="707"/>
      <c r="E33" s="710"/>
      <c r="F33" s="708"/>
      <c r="G33" s="708"/>
      <c r="H33" s="21">
        <v>42785</v>
      </c>
      <c r="I33" s="75">
        <f>I32</f>
        <v>5066</v>
      </c>
      <c r="J33" s="23">
        <v>42788</v>
      </c>
      <c r="K33" s="299">
        <v>5066</v>
      </c>
    </row>
    <row r="34" spans="1:11" ht="12.75">
      <c r="A34" s="463"/>
      <c r="B34" s="463"/>
      <c r="C34" s="703"/>
      <c r="D34" s="707"/>
      <c r="E34" s="710"/>
      <c r="F34" s="708"/>
      <c r="G34" s="708"/>
      <c r="H34" s="21">
        <v>42813</v>
      </c>
      <c r="I34" s="75">
        <f>I33</f>
        <v>5066</v>
      </c>
      <c r="J34" s="23">
        <v>42811</v>
      </c>
      <c r="K34" s="299">
        <v>5066</v>
      </c>
    </row>
    <row r="35" spans="1:11" ht="12.75">
      <c r="A35" s="463"/>
      <c r="B35" s="463"/>
      <c r="C35" s="703"/>
      <c r="D35" s="707"/>
      <c r="E35" s="710"/>
      <c r="F35" s="708"/>
      <c r="G35" s="708"/>
      <c r="H35" s="21">
        <v>42844</v>
      </c>
      <c r="I35" s="75">
        <f>I34</f>
        <v>5066</v>
      </c>
      <c r="J35" s="23">
        <v>42842</v>
      </c>
      <c r="K35" s="299">
        <v>5066</v>
      </c>
    </row>
    <row r="36" spans="1:11" ht="12.75">
      <c r="A36" s="463"/>
      <c r="B36" s="463"/>
      <c r="C36" s="703"/>
      <c r="D36" s="707"/>
      <c r="E36" s="710"/>
      <c r="F36" s="708"/>
      <c r="G36" s="708"/>
      <c r="H36" s="21">
        <v>42874</v>
      </c>
      <c r="I36" s="75">
        <f>I35</f>
        <v>5066</v>
      </c>
      <c r="J36" s="23">
        <v>42873</v>
      </c>
      <c r="K36" s="299">
        <v>5066</v>
      </c>
    </row>
    <row r="37" spans="1:11" ht="12.75">
      <c r="A37" s="434">
        <v>31</v>
      </c>
      <c r="B37" s="704" t="s">
        <v>95</v>
      </c>
      <c r="C37" s="704">
        <v>3108503</v>
      </c>
      <c r="D37" s="706" t="s">
        <v>14</v>
      </c>
      <c r="E37" s="705">
        <v>366</v>
      </c>
      <c r="F37" s="709">
        <f>E37*17</f>
        <v>6222</v>
      </c>
      <c r="G37" s="709">
        <f>E37*51</f>
        <v>18666</v>
      </c>
      <c r="H37" s="46">
        <v>42723</v>
      </c>
      <c r="I37" s="103">
        <f>G37/6</f>
        <v>3111</v>
      </c>
      <c r="J37" s="48">
        <v>42779</v>
      </c>
      <c r="K37" s="298">
        <v>3111</v>
      </c>
    </row>
    <row r="38" spans="1:11" ht="12.75">
      <c r="A38" s="434"/>
      <c r="B38" s="704"/>
      <c r="C38" s="704"/>
      <c r="D38" s="706"/>
      <c r="E38" s="705"/>
      <c r="F38" s="709"/>
      <c r="G38" s="709"/>
      <c r="H38" s="46">
        <v>42754</v>
      </c>
      <c r="I38" s="103">
        <f>I37</f>
        <v>3111</v>
      </c>
      <c r="J38" s="48">
        <v>42779</v>
      </c>
      <c r="K38" s="298">
        <v>3111</v>
      </c>
    </row>
    <row r="39" spans="1:11" ht="12.75">
      <c r="A39" s="434"/>
      <c r="B39" s="704"/>
      <c r="C39" s="704"/>
      <c r="D39" s="706"/>
      <c r="E39" s="705"/>
      <c r="F39" s="709"/>
      <c r="G39" s="709"/>
      <c r="H39" s="46">
        <v>42785</v>
      </c>
      <c r="I39" s="103">
        <f>I38</f>
        <v>3111</v>
      </c>
      <c r="J39" s="48">
        <v>42779</v>
      </c>
      <c r="K39" s="298">
        <v>3111</v>
      </c>
    </row>
    <row r="40" spans="1:11" ht="12.75">
      <c r="A40" s="434"/>
      <c r="B40" s="704"/>
      <c r="C40" s="704"/>
      <c r="D40" s="706"/>
      <c r="E40" s="705"/>
      <c r="F40" s="709"/>
      <c r="G40" s="709"/>
      <c r="H40" s="46">
        <v>42813</v>
      </c>
      <c r="I40" s="103">
        <f>I39</f>
        <v>3111</v>
      </c>
      <c r="J40" s="48">
        <v>42814</v>
      </c>
      <c r="K40" s="298">
        <v>3111</v>
      </c>
    </row>
    <row r="41" spans="1:11" ht="12.75">
      <c r="A41" s="434"/>
      <c r="B41" s="704"/>
      <c r="C41" s="704"/>
      <c r="D41" s="706"/>
      <c r="E41" s="705"/>
      <c r="F41" s="709"/>
      <c r="G41" s="709"/>
      <c r="H41" s="46">
        <v>42844</v>
      </c>
      <c r="I41" s="103">
        <f>I40</f>
        <v>3111</v>
      </c>
      <c r="J41" s="48">
        <v>42844</v>
      </c>
      <c r="K41" s="298">
        <v>3111</v>
      </c>
    </row>
    <row r="42" spans="1:11" ht="12.75">
      <c r="A42" s="434"/>
      <c r="B42" s="704"/>
      <c r="C42" s="704"/>
      <c r="D42" s="706"/>
      <c r="E42" s="705"/>
      <c r="F42" s="709"/>
      <c r="G42" s="709"/>
      <c r="H42" s="46">
        <v>42874</v>
      </c>
      <c r="I42" s="103">
        <f>I41</f>
        <v>3111</v>
      </c>
      <c r="J42" s="48">
        <v>42877</v>
      </c>
      <c r="K42" s="298">
        <v>3111</v>
      </c>
    </row>
    <row r="43" spans="1:11" ht="12.75">
      <c r="A43" s="463">
        <v>31</v>
      </c>
      <c r="B43" s="463" t="s">
        <v>95</v>
      </c>
      <c r="C43" s="703">
        <v>3108602</v>
      </c>
      <c r="D43" s="707" t="s">
        <v>15</v>
      </c>
      <c r="E43" s="710">
        <v>423</v>
      </c>
      <c r="F43" s="708">
        <f>E43*17</f>
        <v>7191</v>
      </c>
      <c r="G43" s="708">
        <f>E43*51</f>
        <v>21573</v>
      </c>
      <c r="H43" s="21">
        <v>42723</v>
      </c>
      <c r="I43" s="75">
        <f>G43/6</f>
        <v>3595.5</v>
      </c>
      <c r="J43" s="23">
        <v>42723</v>
      </c>
      <c r="K43" s="299">
        <v>3595.5</v>
      </c>
    </row>
    <row r="44" spans="1:11" ht="12.75">
      <c r="A44" s="463"/>
      <c r="B44" s="463"/>
      <c r="C44" s="703"/>
      <c r="D44" s="707"/>
      <c r="E44" s="710"/>
      <c r="F44" s="708"/>
      <c r="G44" s="708"/>
      <c r="H44" s="21">
        <v>42754</v>
      </c>
      <c r="I44" s="75">
        <f>I43</f>
        <v>3595.5</v>
      </c>
      <c r="J44" s="23">
        <v>42754</v>
      </c>
      <c r="K44" s="299">
        <v>3595.5</v>
      </c>
    </row>
    <row r="45" spans="1:11" ht="12.75">
      <c r="A45" s="463"/>
      <c r="B45" s="463"/>
      <c r="C45" s="703"/>
      <c r="D45" s="707"/>
      <c r="E45" s="710"/>
      <c r="F45" s="708"/>
      <c r="G45" s="708"/>
      <c r="H45" s="21">
        <v>42785</v>
      </c>
      <c r="I45" s="75">
        <f>I44</f>
        <v>3595.5</v>
      </c>
      <c r="J45" s="23">
        <v>42779</v>
      </c>
      <c r="K45" s="299">
        <v>3595.5</v>
      </c>
    </row>
    <row r="46" spans="1:11" ht="12.75">
      <c r="A46" s="463"/>
      <c r="B46" s="463"/>
      <c r="C46" s="703"/>
      <c r="D46" s="707"/>
      <c r="E46" s="710"/>
      <c r="F46" s="708"/>
      <c r="G46" s="708"/>
      <c r="H46" s="21">
        <v>42813</v>
      </c>
      <c r="I46" s="75">
        <f>I45</f>
        <v>3595.5</v>
      </c>
      <c r="J46" s="23">
        <v>42811</v>
      </c>
      <c r="K46" s="299">
        <v>3595.5</v>
      </c>
    </row>
    <row r="47" spans="1:11" ht="12.75">
      <c r="A47" s="463"/>
      <c r="B47" s="463"/>
      <c r="C47" s="703"/>
      <c r="D47" s="707"/>
      <c r="E47" s="710"/>
      <c r="F47" s="708"/>
      <c r="G47" s="708"/>
      <c r="H47" s="21">
        <v>42844</v>
      </c>
      <c r="I47" s="75">
        <f>I46</f>
        <v>3595.5</v>
      </c>
      <c r="J47" s="23">
        <v>42843</v>
      </c>
      <c r="K47" s="299">
        <v>3595.5</v>
      </c>
    </row>
    <row r="48" spans="1:11" ht="12.75">
      <c r="A48" s="463"/>
      <c r="B48" s="463"/>
      <c r="C48" s="703"/>
      <c r="D48" s="707"/>
      <c r="E48" s="710"/>
      <c r="F48" s="708"/>
      <c r="G48" s="708"/>
      <c r="H48" s="21">
        <v>42874</v>
      </c>
      <c r="I48" s="75">
        <f>I47</f>
        <v>3595.5</v>
      </c>
      <c r="J48" s="23">
        <v>42900</v>
      </c>
      <c r="K48" s="299">
        <v>3595.5</v>
      </c>
    </row>
    <row r="49" spans="1:11" ht="12.75">
      <c r="A49" s="434">
        <v>31</v>
      </c>
      <c r="B49" s="434" t="s">
        <v>95</v>
      </c>
      <c r="C49" s="704">
        <v>3109402</v>
      </c>
      <c r="D49" s="706" t="s">
        <v>16</v>
      </c>
      <c r="E49" s="705">
        <v>77</v>
      </c>
      <c r="F49" s="709">
        <f>E49*17</f>
        <v>1309</v>
      </c>
      <c r="G49" s="709">
        <f>E49*51</f>
        <v>3927</v>
      </c>
      <c r="H49" s="46">
        <v>42723</v>
      </c>
      <c r="I49" s="103">
        <f>G49/4</f>
        <v>981.75</v>
      </c>
      <c r="J49" s="48">
        <v>42844</v>
      </c>
      <c r="K49" s="298">
        <v>981.75</v>
      </c>
    </row>
    <row r="50" spans="1:11" ht="12.75">
      <c r="A50" s="434"/>
      <c r="B50" s="434"/>
      <c r="C50" s="704"/>
      <c r="D50" s="706"/>
      <c r="E50" s="705"/>
      <c r="F50" s="709"/>
      <c r="G50" s="709"/>
      <c r="H50" s="46">
        <v>42754</v>
      </c>
      <c r="I50" s="103">
        <f>I49</f>
        <v>981.75</v>
      </c>
      <c r="J50" s="48">
        <v>42884</v>
      </c>
      <c r="K50" s="298">
        <v>981.75</v>
      </c>
    </row>
    <row r="51" spans="1:11" ht="12.75">
      <c r="A51" s="434"/>
      <c r="B51" s="434"/>
      <c r="C51" s="704"/>
      <c r="D51" s="706"/>
      <c r="E51" s="705"/>
      <c r="F51" s="709"/>
      <c r="G51" s="709"/>
      <c r="H51" s="46">
        <v>42785</v>
      </c>
      <c r="I51" s="103">
        <f>I50</f>
        <v>981.75</v>
      </c>
      <c r="J51" s="48">
        <v>42919</v>
      </c>
      <c r="K51" s="298">
        <v>981.75</v>
      </c>
    </row>
    <row r="52" spans="1:11" ht="12.75">
      <c r="A52" s="434"/>
      <c r="B52" s="434"/>
      <c r="C52" s="704"/>
      <c r="D52" s="706"/>
      <c r="E52" s="705"/>
      <c r="F52" s="709"/>
      <c r="G52" s="709"/>
      <c r="H52" s="46">
        <v>42813</v>
      </c>
      <c r="I52" s="103">
        <f>I51</f>
        <v>981.75</v>
      </c>
      <c r="J52" s="48">
        <v>42874</v>
      </c>
      <c r="K52" s="298">
        <v>981.75</v>
      </c>
    </row>
    <row r="53" spans="1:11" ht="12.75">
      <c r="A53" s="463">
        <v>31</v>
      </c>
      <c r="B53" s="463" t="s">
        <v>95</v>
      </c>
      <c r="C53" s="703">
        <v>3102704</v>
      </c>
      <c r="D53" s="707" t="s">
        <v>17</v>
      </c>
      <c r="E53" s="710">
        <v>314</v>
      </c>
      <c r="F53" s="708">
        <f>E53*17</f>
        <v>5338</v>
      </c>
      <c r="G53" s="708">
        <f>E53*51</f>
        <v>16014</v>
      </c>
      <c r="H53" s="21">
        <v>42723</v>
      </c>
      <c r="I53" s="75">
        <f>G53/6</f>
        <v>2669</v>
      </c>
      <c r="J53" s="23">
        <v>42740</v>
      </c>
      <c r="K53" s="299">
        <v>2669</v>
      </c>
    </row>
    <row r="54" spans="1:11" ht="12.75">
      <c r="A54" s="463"/>
      <c r="B54" s="463"/>
      <c r="C54" s="703"/>
      <c r="D54" s="707"/>
      <c r="E54" s="710"/>
      <c r="F54" s="708"/>
      <c r="G54" s="708"/>
      <c r="H54" s="21">
        <v>42754</v>
      </c>
      <c r="I54" s="75">
        <f>I53</f>
        <v>2669</v>
      </c>
      <c r="J54" s="23">
        <v>42760</v>
      </c>
      <c r="K54" s="299">
        <v>2669</v>
      </c>
    </row>
    <row r="55" spans="1:11" ht="12.75">
      <c r="A55" s="463"/>
      <c r="B55" s="463"/>
      <c r="C55" s="703"/>
      <c r="D55" s="707"/>
      <c r="E55" s="710"/>
      <c r="F55" s="708"/>
      <c r="G55" s="708"/>
      <c r="H55" s="21">
        <v>42785</v>
      </c>
      <c r="I55" s="75">
        <f>I54</f>
        <v>2669</v>
      </c>
      <c r="J55" s="23">
        <v>42809</v>
      </c>
      <c r="K55" s="299">
        <v>2669</v>
      </c>
    </row>
    <row r="56" spans="1:11" ht="12.75">
      <c r="A56" s="463"/>
      <c r="B56" s="463"/>
      <c r="C56" s="703"/>
      <c r="D56" s="707"/>
      <c r="E56" s="710"/>
      <c r="F56" s="708"/>
      <c r="G56" s="708"/>
      <c r="H56" s="21">
        <v>42813</v>
      </c>
      <c r="I56" s="75">
        <f>I55</f>
        <v>2669</v>
      </c>
      <c r="J56" s="23">
        <v>42831</v>
      </c>
      <c r="K56" s="299">
        <v>2669</v>
      </c>
    </row>
    <row r="57" spans="1:11" ht="12.75">
      <c r="A57" s="463"/>
      <c r="B57" s="463"/>
      <c r="C57" s="703"/>
      <c r="D57" s="707"/>
      <c r="E57" s="710"/>
      <c r="F57" s="708"/>
      <c r="G57" s="708"/>
      <c r="H57" s="21">
        <v>42844</v>
      </c>
      <c r="I57" s="75">
        <f>I56</f>
        <v>2669</v>
      </c>
      <c r="J57" s="23">
        <v>42845</v>
      </c>
      <c r="K57" s="299">
        <v>2669</v>
      </c>
    </row>
    <row r="58" spans="1:11" ht="12.75">
      <c r="A58" s="463"/>
      <c r="B58" s="463"/>
      <c r="C58" s="703"/>
      <c r="D58" s="707"/>
      <c r="E58" s="710"/>
      <c r="F58" s="708"/>
      <c r="G58" s="708"/>
      <c r="H58" s="21">
        <v>42874</v>
      </c>
      <c r="I58" s="75">
        <f>I57</f>
        <v>2669</v>
      </c>
      <c r="J58" s="23">
        <v>42880</v>
      </c>
      <c r="K58" s="299">
        <v>2669</v>
      </c>
    </row>
    <row r="59" spans="1:11" ht="12.75">
      <c r="A59" s="434">
        <v>31</v>
      </c>
      <c r="B59" s="434" t="s">
        <v>95</v>
      </c>
      <c r="C59" s="704">
        <v>3111150</v>
      </c>
      <c r="D59" s="706" t="s">
        <v>18</v>
      </c>
      <c r="E59" s="705">
        <v>179</v>
      </c>
      <c r="F59" s="709">
        <f>E59*17</f>
        <v>3043</v>
      </c>
      <c r="G59" s="709">
        <f>E59*51</f>
        <v>9129</v>
      </c>
      <c r="H59" s="46">
        <v>42723</v>
      </c>
      <c r="I59" s="103">
        <f>G59/6</f>
        <v>1521.5</v>
      </c>
      <c r="J59" s="48">
        <v>42920</v>
      </c>
      <c r="K59" s="298">
        <v>1521.5</v>
      </c>
    </row>
    <row r="60" spans="1:11" ht="12.75">
      <c r="A60" s="434"/>
      <c r="B60" s="434"/>
      <c r="C60" s="704"/>
      <c r="D60" s="706"/>
      <c r="E60" s="705"/>
      <c r="F60" s="709"/>
      <c r="G60" s="709"/>
      <c r="H60" s="46">
        <v>42754</v>
      </c>
      <c r="I60" s="103">
        <f>I59</f>
        <v>1521.5</v>
      </c>
      <c r="J60" s="48">
        <v>42920</v>
      </c>
      <c r="K60" s="298">
        <v>1521.5</v>
      </c>
    </row>
    <row r="61" spans="1:11" ht="12.75">
      <c r="A61" s="434"/>
      <c r="B61" s="434"/>
      <c r="C61" s="704"/>
      <c r="D61" s="706"/>
      <c r="E61" s="705"/>
      <c r="F61" s="709"/>
      <c r="G61" s="709"/>
      <c r="H61" s="46">
        <v>42785</v>
      </c>
      <c r="I61" s="103">
        <f>I60</f>
        <v>1521.5</v>
      </c>
      <c r="J61" s="48">
        <v>42920</v>
      </c>
      <c r="K61" s="298">
        <v>1521.5</v>
      </c>
    </row>
    <row r="62" spans="1:11" ht="12.75">
      <c r="A62" s="434"/>
      <c r="B62" s="434"/>
      <c r="C62" s="704"/>
      <c r="D62" s="706"/>
      <c r="E62" s="705"/>
      <c r="F62" s="709"/>
      <c r="G62" s="709"/>
      <c r="H62" s="46">
        <v>42813</v>
      </c>
      <c r="I62" s="103">
        <f>I61</f>
        <v>1521.5</v>
      </c>
      <c r="J62" s="48">
        <v>42923</v>
      </c>
      <c r="K62" s="298">
        <v>1521.5</v>
      </c>
    </row>
    <row r="63" spans="1:11" ht="12.75">
      <c r="A63" s="434"/>
      <c r="B63" s="434"/>
      <c r="C63" s="704"/>
      <c r="D63" s="706"/>
      <c r="E63" s="705"/>
      <c r="F63" s="709"/>
      <c r="G63" s="709"/>
      <c r="H63" s="46">
        <v>42844</v>
      </c>
      <c r="I63" s="103">
        <f>I62</f>
        <v>1521.5</v>
      </c>
      <c r="J63" s="48"/>
      <c r="K63" s="298"/>
    </row>
    <row r="64" spans="1:11" ht="12.75">
      <c r="A64" s="434"/>
      <c r="B64" s="434"/>
      <c r="C64" s="704"/>
      <c r="D64" s="706"/>
      <c r="E64" s="705"/>
      <c r="F64" s="709"/>
      <c r="G64" s="709"/>
      <c r="H64" s="46">
        <v>42874</v>
      </c>
      <c r="I64" s="103">
        <f>I63</f>
        <v>1521.5</v>
      </c>
      <c r="J64" s="48"/>
      <c r="K64" s="298"/>
    </row>
    <row r="65" spans="1:11" ht="12.75">
      <c r="A65" s="463">
        <v>31</v>
      </c>
      <c r="B65" s="463" t="s">
        <v>95</v>
      </c>
      <c r="C65" s="703">
        <v>3112703</v>
      </c>
      <c r="D65" s="707" t="s">
        <v>19</v>
      </c>
      <c r="E65" s="710">
        <v>296</v>
      </c>
      <c r="F65" s="708">
        <f>E65*17</f>
        <v>5032</v>
      </c>
      <c r="G65" s="708">
        <f>E65*51</f>
        <v>15096</v>
      </c>
      <c r="H65" s="21">
        <v>42723</v>
      </c>
      <c r="I65" s="75">
        <f>G65/6</f>
        <v>2516</v>
      </c>
      <c r="J65" s="23">
        <v>42927</v>
      </c>
      <c r="K65" s="299">
        <v>2516</v>
      </c>
    </row>
    <row r="66" spans="1:11" ht="12.75">
      <c r="A66" s="463"/>
      <c r="B66" s="463"/>
      <c r="C66" s="703"/>
      <c r="D66" s="707"/>
      <c r="E66" s="710"/>
      <c r="F66" s="708"/>
      <c r="G66" s="708"/>
      <c r="H66" s="21">
        <v>42754</v>
      </c>
      <c r="I66" s="75">
        <f>I65</f>
        <v>2516</v>
      </c>
      <c r="J66" s="23">
        <v>42927</v>
      </c>
      <c r="K66" s="299">
        <v>2516</v>
      </c>
    </row>
    <row r="67" spans="1:11" ht="12.75">
      <c r="A67" s="463"/>
      <c r="B67" s="463"/>
      <c r="C67" s="703"/>
      <c r="D67" s="707"/>
      <c r="E67" s="710"/>
      <c r="F67" s="708"/>
      <c r="G67" s="708"/>
      <c r="H67" s="21">
        <v>42785</v>
      </c>
      <c r="I67" s="75">
        <f>I66</f>
        <v>2516</v>
      </c>
      <c r="J67" s="23">
        <v>42783</v>
      </c>
      <c r="K67" s="299">
        <v>2516</v>
      </c>
    </row>
    <row r="68" spans="1:11" ht="12.75">
      <c r="A68" s="463"/>
      <c r="B68" s="463"/>
      <c r="C68" s="703"/>
      <c r="D68" s="707"/>
      <c r="E68" s="710"/>
      <c r="F68" s="708"/>
      <c r="G68" s="708"/>
      <c r="H68" s="21">
        <v>42813</v>
      </c>
      <c r="I68" s="75">
        <f>I67</f>
        <v>2516</v>
      </c>
      <c r="J68" s="23">
        <v>42814</v>
      </c>
      <c r="K68" s="299">
        <v>2516</v>
      </c>
    </row>
    <row r="69" spans="1:11" ht="12.75">
      <c r="A69" s="463"/>
      <c r="B69" s="463"/>
      <c r="C69" s="703"/>
      <c r="D69" s="707"/>
      <c r="E69" s="710"/>
      <c r="F69" s="708"/>
      <c r="G69" s="708"/>
      <c r="H69" s="21">
        <v>42844</v>
      </c>
      <c r="I69" s="75">
        <f>I68</f>
        <v>2516</v>
      </c>
      <c r="J69" s="23">
        <v>42835</v>
      </c>
      <c r="K69" s="299">
        <v>2516</v>
      </c>
    </row>
    <row r="70" spans="1:11" ht="12.75">
      <c r="A70" s="463"/>
      <c r="B70" s="463"/>
      <c r="C70" s="703"/>
      <c r="D70" s="707"/>
      <c r="E70" s="710"/>
      <c r="F70" s="708"/>
      <c r="G70" s="708"/>
      <c r="H70" s="21">
        <v>42874</v>
      </c>
      <c r="I70" s="75">
        <f>I69</f>
        <v>2516</v>
      </c>
      <c r="J70" s="23">
        <v>42871</v>
      </c>
      <c r="K70" s="299">
        <v>2516</v>
      </c>
    </row>
    <row r="71" spans="1:11" ht="12.75">
      <c r="A71" s="434">
        <v>31</v>
      </c>
      <c r="B71" s="434" t="s">
        <v>95</v>
      </c>
      <c r="C71" s="704">
        <v>3113008</v>
      </c>
      <c r="D71" s="706" t="s">
        <v>20</v>
      </c>
      <c r="E71" s="705">
        <v>52</v>
      </c>
      <c r="F71" s="709">
        <f>E71*17</f>
        <v>884</v>
      </c>
      <c r="G71" s="709">
        <f>E71*51</f>
        <v>2652</v>
      </c>
      <c r="H71" s="46">
        <v>42723</v>
      </c>
      <c r="I71" s="103">
        <f>G71/3</f>
        <v>884</v>
      </c>
      <c r="J71" s="48">
        <v>42797</v>
      </c>
      <c r="K71" s="298">
        <v>884</v>
      </c>
    </row>
    <row r="72" spans="1:11" ht="12.75">
      <c r="A72" s="434"/>
      <c r="B72" s="434"/>
      <c r="C72" s="704"/>
      <c r="D72" s="706"/>
      <c r="E72" s="705"/>
      <c r="F72" s="709"/>
      <c r="G72" s="709"/>
      <c r="H72" s="46">
        <v>42754</v>
      </c>
      <c r="I72" s="103">
        <f>I71</f>
        <v>884</v>
      </c>
      <c r="J72" s="48">
        <v>42797</v>
      </c>
      <c r="K72" s="298">
        <v>884</v>
      </c>
    </row>
    <row r="73" spans="1:11" ht="12.75">
      <c r="A73" s="434"/>
      <c r="B73" s="434"/>
      <c r="C73" s="704"/>
      <c r="D73" s="706"/>
      <c r="E73" s="705"/>
      <c r="F73" s="709"/>
      <c r="G73" s="709"/>
      <c r="H73" s="46">
        <v>42785</v>
      </c>
      <c r="I73" s="103">
        <f>I72</f>
        <v>884</v>
      </c>
      <c r="J73" s="48">
        <v>42797</v>
      </c>
      <c r="K73" s="298">
        <v>884</v>
      </c>
    </row>
    <row r="74" spans="1:11" ht="12.75">
      <c r="A74" s="463">
        <v>31</v>
      </c>
      <c r="B74" s="463" t="s">
        <v>95</v>
      </c>
      <c r="C74" s="703">
        <v>3115474</v>
      </c>
      <c r="D74" s="707" t="s">
        <v>21</v>
      </c>
      <c r="E74" s="710">
        <v>561</v>
      </c>
      <c r="F74" s="708">
        <f>E74*17</f>
        <v>9537</v>
      </c>
      <c r="G74" s="708">
        <f>E74*51</f>
        <v>28611</v>
      </c>
      <c r="H74" s="21">
        <v>42723</v>
      </c>
      <c r="I74" s="75">
        <f>G74/6</f>
        <v>4768.5</v>
      </c>
      <c r="J74" s="23">
        <v>42801</v>
      </c>
      <c r="K74" s="299">
        <v>4768.5</v>
      </c>
    </row>
    <row r="75" spans="1:11" ht="12.75">
      <c r="A75" s="463"/>
      <c r="B75" s="463"/>
      <c r="C75" s="703"/>
      <c r="D75" s="707"/>
      <c r="E75" s="710"/>
      <c r="F75" s="708"/>
      <c r="G75" s="708"/>
      <c r="H75" s="21">
        <v>42754</v>
      </c>
      <c r="I75" s="75">
        <f>I74</f>
        <v>4768.5</v>
      </c>
      <c r="J75" s="23">
        <v>42801</v>
      </c>
      <c r="K75" s="299">
        <v>4768.5</v>
      </c>
    </row>
    <row r="76" spans="1:11" ht="12.75">
      <c r="A76" s="463"/>
      <c r="B76" s="463"/>
      <c r="C76" s="703"/>
      <c r="D76" s="707"/>
      <c r="E76" s="710"/>
      <c r="F76" s="708"/>
      <c r="G76" s="708"/>
      <c r="H76" s="21">
        <v>42785</v>
      </c>
      <c r="I76" s="75">
        <f>I75</f>
        <v>4768.5</v>
      </c>
      <c r="J76" s="23">
        <v>42844</v>
      </c>
      <c r="K76" s="299">
        <v>4768.5</v>
      </c>
    </row>
    <row r="77" spans="1:11" ht="12.75">
      <c r="A77" s="463"/>
      <c r="B77" s="463"/>
      <c r="C77" s="703"/>
      <c r="D77" s="707"/>
      <c r="E77" s="710"/>
      <c r="F77" s="708"/>
      <c r="G77" s="708"/>
      <c r="H77" s="21">
        <v>42813</v>
      </c>
      <c r="I77" s="75">
        <f>I76</f>
        <v>4768.5</v>
      </c>
      <c r="J77" s="23">
        <v>42844</v>
      </c>
      <c r="K77" s="299">
        <v>4768.5</v>
      </c>
    </row>
    <row r="78" spans="1:11" ht="12.75">
      <c r="A78" s="463"/>
      <c r="B78" s="463"/>
      <c r="C78" s="703"/>
      <c r="D78" s="707"/>
      <c r="E78" s="710"/>
      <c r="F78" s="708"/>
      <c r="G78" s="708"/>
      <c r="H78" s="21">
        <v>42844</v>
      </c>
      <c r="I78" s="75">
        <f>I77</f>
        <v>4768.5</v>
      </c>
      <c r="J78" s="23">
        <v>42908</v>
      </c>
      <c r="K78" s="299">
        <v>4768.5</v>
      </c>
    </row>
    <row r="79" spans="1:11" ht="12.75">
      <c r="A79" s="463"/>
      <c r="B79" s="463"/>
      <c r="C79" s="703"/>
      <c r="D79" s="707"/>
      <c r="E79" s="710"/>
      <c r="F79" s="708"/>
      <c r="G79" s="708"/>
      <c r="H79" s="21">
        <v>42874</v>
      </c>
      <c r="I79" s="75">
        <f>I78</f>
        <v>4768.5</v>
      </c>
      <c r="J79" s="23">
        <v>42879</v>
      </c>
      <c r="K79" s="299">
        <v>4768.5</v>
      </c>
    </row>
    <row r="80" spans="1:11" ht="12.75">
      <c r="A80" s="434">
        <v>31</v>
      </c>
      <c r="B80" s="434" t="s">
        <v>95</v>
      </c>
      <c r="C80" s="704">
        <v>3116100</v>
      </c>
      <c r="D80" s="706" t="s">
        <v>178</v>
      </c>
      <c r="E80" s="705">
        <v>491</v>
      </c>
      <c r="F80" s="709">
        <f>E80*17</f>
        <v>8347</v>
      </c>
      <c r="G80" s="709">
        <f>E80*51</f>
        <v>25041</v>
      </c>
      <c r="H80" s="46">
        <v>42723</v>
      </c>
      <c r="I80" s="103">
        <f>G80/6</f>
        <v>4173.5</v>
      </c>
      <c r="J80" s="48"/>
      <c r="K80" s="298"/>
    </row>
    <row r="81" spans="1:11" ht="12.75">
      <c r="A81" s="434"/>
      <c r="B81" s="434"/>
      <c r="C81" s="704"/>
      <c r="D81" s="706"/>
      <c r="E81" s="705"/>
      <c r="F81" s="709"/>
      <c r="G81" s="709"/>
      <c r="H81" s="46">
        <v>42754</v>
      </c>
      <c r="I81" s="103">
        <f>I80</f>
        <v>4173.5</v>
      </c>
      <c r="J81" s="48"/>
      <c r="K81" s="298"/>
    </row>
    <row r="82" spans="1:11" ht="12.75">
      <c r="A82" s="434"/>
      <c r="B82" s="434"/>
      <c r="C82" s="704"/>
      <c r="D82" s="706"/>
      <c r="E82" s="705"/>
      <c r="F82" s="709"/>
      <c r="G82" s="709"/>
      <c r="H82" s="46">
        <v>42785</v>
      </c>
      <c r="I82" s="103">
        <f>I81</f>
        <v>4173.5</v>
      </c>
      <c r="J82" s="48"/>
      <c r="K82" s="298"/>
    </row>
    <row r="83" spans="1:11" ht="12.75">
      <c r="A83" s="434"/>
      <c r="B83" s="434"/>
      <c r="C83" s="704"/>
      <c r="D83" s="706"/>
      <c r="E83" s="705"/>
      <c r="F83" s="709"/>
      <c r="G83" s="709"/>
      <c r="H83" s="46">
        <v>42813</v>
      </c>
      <c r="I83" s="103">
        <f>I82</f>
        <v>4173.5</v>
      </c>
      <c r="J83" s="48"/>
      <c r="K83" s="298"/>
    </row>
    <row r="84" spans="1:11" ht="12.75">
      <c r="A84" s="434"/>
      <c r="B84" s="434"/>
      <c r="C84" s="704"/>
      <c r="D84" s="706"/>
      <c r="E84" s="705"/>
      <c r="F84" s="709"/>
      <c r="G84" s="709"/>
      <c r="H84" s="46">
        <v>42844</v>
      </c>
      <c r="I84" s="103">
        <f>I83</f>
        <v>4173.5</v>
      </c>
      <c r="J84" s="48"/>
      <c r="K84" s="298"/>
    </row>
    <row r="85" spans="1:11" ht="12.75">
      <c r="A85" s="434"/>
      <c r="B85" s="434"/>
      <c r="C85" s="704"/>
      <c r="D85" s="706"/>
      <c r="E85" s="705"/>
      <c r="F85" s="709"/>
      <c r="G85" s="709"/>
      <c r="H85" s="46">
        <v>42874</v>
      </c>
      <c r="I85" s="103">
        <f>I84</f>
        <v>4173.5</v>
      </c>
      <c r="J85" s="48"/>
      <c r="K85" s="298"/>
    </row>
    <row r="86" spans="1:11" ht="12.75">
      <c r="A86" s="559">
        <v>31</v>
      </c>
      <c r="B86" s="463" t="s">
        <v>95</v>
      </c>
      <c r="C86" s="703">
        <v>3116506</v>
      </c>
      <c r="D86" s="707" t="s">
        <v>160</v>
      </c>
      <c r="E86" s="712">
        <v>142</v>
      </c>
      <c r="F86" s="708">
        <f>E86*17</f>
        <v>2414</v>
      </c>
      <c r="G86" s="708">
        <f>E86*51</f>
        <v>7242</v>
      </c>
      <c r="H86" s="21">
        <v>42723</v>
      </c>
      <c r="I86" s="75">
        <f>G86/6</f>
        <v>1207</v>
      </c>
      <c r="J86" s="23">
        <v>42916</v>
      </c>
      <c r="K86" s="299">
        <v>1207</v>
      </c>
    </row>
    <row r="87" spans="1:11" ht="12.75">
      <c r="A87" s="460"/>
      <c r="B87" s="463"/>
      <c r="C87" s="703"/>
      <c r="D87" s="707"/>
      <c r="E87" s="712"/>
      <c r="F87" s="708"/>
      <c r="G87" s="708"/>
      <c r="H87" s="21">
        <v>42754</v>
      </c>
      <c r="I87" s="75">
        <f>I86</f>
        <v>1207</v>
      </c>
      <c r="J87" s="23">
        <v>42916</v>
      </c>
      <c r="K87" s="299">
        <v>1207</v>
      </c>
    </row>
    <row r="88" spans="1:11" ht="12.75">
      <c r="A88" s="460"/>
      <c r="B88" s="463"/>
      <c r="C88" s="703"/>
      <c r="D88" s="707"/>
      <c r="E88" s="712"/>
      <c r="F88" s="708"/>
      <c r="G88" s="708"/>
      <c r="H88" s="21">
        <v>42785</v>
      </c>
      <c r="I88" s="75">
        <f>I87</f>
        <v>1207</v>
      </c>
      <c r="J88" s="23">
        <v>42845</v>
      </c>
      <c r="K88" s="299">
        <v>1207</v>
      </c>
    </row>
    <row r="89" spans="1:11" ht="12.75">
      <c r="A89" s="460"/>
      <c r="B89" s="463"/>
      <c r="C89" s="703"/>
      <c r="D89" s="707"/>
      <c r="E89" s="712"/>
      <c r="F89" s="708"/>
      <c r="G89" s="708"/>
      <c r="H89" s="21">
        <v>42813</v>
      </c>
      <c r="I89" s="75">
        <f>I88</f>
        <v>1207</v>
      </c>
      <c r="J89" s="23">
        <v>42810</v>
      </c>
      <c r="K89" s="299">
        <v>1207</v>
      </c>
    </row>
    <row r="90" spans="1:11" ht="12.75">
      <c r="A90" s="460"/>
      <c r="B90" s="463"/>
      <c r="C90" s="703"/>
      <c r="D90" s="707"/>
      <c r="E90" s="712"/>
      <c r="F90" s="708"/>
      <c r="G90" s="708"/>
      <c r="H90" s="21">
        <v>42844</v>
      </c>
      <c r="I90" s="75">
        <f>I89</f>
        <v>1207</v>
      </c>
      <c r="J90" s="23">
        <v>42845</v>
      </c>
      <c r="K90" s="299">
        <v>1207</v>
      </c>
    </row>
    <row r="91" spans="1:11" ht="12.75">
      <c r="A91" s="462"/>
      <c r="B91" s="463"/>
      <c r="C91" s="703"/>
      <c r="D91" s="707"/>
      <c r="E91" s="712"/>
      <c r="F91" s="708"/>
      <c r="G91" s="708"/>
      <c r="H91" s="21">
        <v>42874</v>
      </c>
      <c r="I91" s="75">
        <f>I90</f>
        <v>1207</v>
      </c>
      <c r="J91" s="23">
        <v>42975</v>
      </c>
      <c r="K91" s="24">
        <v>1207</v>
      </c>
    </row>
    <row r="92" spans="1:11" ht="12.75">
      <c r="A92" s="434">
        <v>31</v>
      </c>
      <c r="B92" s="434" t="s">
        <v>95</v>
      </c>
      <c r="C92" s="704">
        <v>3117009</v>
      </c>
      <c r="D92" s="706" t="s">
        <v>22</v>
      </c>
      <c r="E92" s="705">
        <v>745</v>
      </c>
      <c r="F92" s="709">
        <f>E92*17</f>
        <v>12665</v>
      </c>
      <c r="G92" s="709">
        <f>E92*51</f>
        <v>37995</v>
      </c>
      <c r="H92" s="46">
        <v>42723</v>
      </c>
      <c r="I92" s="103">
        <f>G92/6</f>
        <v>6332.5</v>
      </c>
      <c r="J92" s="48">
        <v>42723</v>
      </c>
      <c r="K92" s="298">
        <v>6332.5</v>
      </c>
    </row>
    <row r="93" spans="1:11" ht="12.75">
      <c r="A93" s="434"/>
      <c r="B93" s="434"/>
      <c r="C93" s="704"/>
      <c r="D93" s="706"/>
      <c r="E93" s="705"/>
      <c r="F93" s="709"/>
      <c r="G93" s="709"/>
      <c r="H93" s="46">
        <v>42754</v>
      </c>
      <c r="I93" s="103">
        <f>I92</f>
        <v>6332.5</v>
      </c>
      <c r="J93" s="48">
        <v>42755</v>
      </c>
      <c r="K93" s="298">
        <v>6332.5</v>
      </c>
    </row>
    <row r="94" spans="1:11" ht="12.75">
      <c r="A94" s="434"/>
      <c r="B94" s="434"/>
      <c r="C94" s="704"/>
      <c r="D94" s="706"/>
      <c r="E94" s="705"/>
      <c r="F94" s="709"/>
      <c r="G94" s="709"/>
      <c r="H94" s="46">
        <v>42785</v>
      </c>
      <c r="I94" s="103">
        <f>I93</f>
        <v>6332.5</v>
      </c>
      <c r="J94" s="48">
        <v>42786</v>
      </c>
      <c r="K94" s="298">
        <v>6332.5</v>
      </c>
    </row>
    <row r="95" spans="1:11" ht="12.75">
      <c r="A95" s="434"/>
      <c r="B95" s="434"/>
      <c r="C95" s="704"/>
      <c r="D95" s="706"/>
      <c r="E95" s="705"/>
      <c r="F95" s="709"/>
      <c r="G95" s="709"/>
      <c r="H95" s="46">
        <v>42813</v>
      </c>
      <c r="I95" s="103">
        <f>I94</f>
        <v>6332.5</v>
      </c>
      <c r="J95" s="48">
        <v>42814</v>
      </c>
      <c r="K95" s="298">
        <v>6332.5</v>
      </c>
    </row>
    <row r="96" spans="1:11" ht="12.75">
      <c r="A96" s="434"/>
      <c r="B96" s="434"/>
      <c r="C96" s="704"/>
      <c r="D96" s="706"/>
      <c r="E96" s="705"/>
      <c r="F96" s="709"/>
      <c r="G96" s="709"/>
      <c r="H96" s="46">
        <v>42844</v>
      </c>
      <c r="I96" s="103">
        <f>I95</f>
        <v>6332.5</v>
      </c>
      <c r="J96" s="48">
        <v>42844</v>
      </c>
      <c r="K96" s="298">
        <v>6332.5</v>
      </c>
    </row>
    <row r="97" spans="1:11" ht="12.75">
      <c r="A97" s="434"/>
      <c r="B97" s="434"/>
      <c r="C97" s="704"/>
      <c r="D97" s="706"/>
      <c r="E97" s="705"/>
      <c r="F97" s="709"/>
      <c r="G97" s="709"/>
      <c r="H97" s="46">
        <v>42874</v>
      </c>
      <c r="I97" s="103">
        <f>I96</f>
        <v>6332.5</v>
      </c>
      <c r="J97" s="48">
        <v>42874</v>
      </c>
      <c r="K97" s="298">
        <v>6332.5</v>
      </c>
    </row>
    <row r="98" spans="1:11" ht="12.75">
      <c r="A98" s="463">
        <v>31</v>
      </c>
      <c r="B98" s="463" t="s">
        <v>95</v>
      </c>
      <c r="C98" s="703">
        <v>3117836</v>
      </c>
      <c r="D98" s="707" t="s">
        <v>23</v>
      </c>
      <c r="E98" s="710">
        <v>684</v>
      </c>
      <c r="F98" s="708">
        <f>E98*17</f>
        <v>11628</v>
      </c>
      <c r="G98" s="708">
        <f>E98*51</f>
        <v>34884</v>
      </c>
      <c r="H98" s="21">
        <v>42723</v>
      </c>
      <c r="I98" s="75">
        <f>G98/6</f>
        <v>5814</v>
      </c>
      <c r="J98" s="23">
        <v>42809</v>
      </c>
      <c r="K98" s="299">
        <v>5814</v>
      </c>
    </row>
    <row r="99" spans="1:11" ht="12.75">
      <c r="A99" s="463"/>
      <c r="B99" s="463"/>
      <c r="C99" s="703"/>
      <c r="D99" s="707"/>
      <c r="E99" s="710"/>
      <c r="F99" s="708"/>
      <c r="G99" s="708"/>
      <c r="H99" s="21">
        <v>42754</v>
      </c>
      <c r="I99" s="75">
        <f>I98</f>
        <v>5814</v>
      </c>
      <c r="J99" s="23">
        <v>42836</v>
      </c>
      <c r="K99" s="299">
        <v>5814</v>
      </c>
    </row>
    <row r="100" spans="1:11" ht="12.75">
      <c r="A100" s="463"/>
      <c r="B100" s="463"/>
      <c r="C100" s="703"/>
      <c r="D100" s="707"/>
      <c r="E100" s="710"/>
      <c r="F100" s="708"/>
      <c r="G100" s="708"/>
      <c r="H100" s="21">
        <v>42785</v>
      </c>
      <c r="I100" s="75">
        <f>I99</f>
        <v>5814</v>
      </c>
      <c r="J100" s="23">
        <v>42874</v>
      </c>
      <c r="K100" s="299">
        <v>5814</v>
      </c>
    </row>
    <row r="101" spans="1:11" ht="12.75">
      <c r="A101" s="463"/>
      <c r="B101" s="463"/>
      <c r="C101" s="703"/>
      <c r="D101" s="707"/>
      <c r="E101" s="710"/>
      <c r="F101" s="708"/>
      <c r="G101" s="708"/>
      <c r="H101" s="21">
        <v>42813</v>
      </c>
      <c r="I101" s="75">
        <f>I100</f>
        <v>5814</v>
      </c>
      <c r="J101" s="23">
        <v>42894</v>
      </c>
      <c r="K101" s="299">
        <v>5814</v>
      </c>
    </row>
    <row r="102" spans="1:11" ht="12.75">
      <c r="A102" s="463"/>
      <c r="B102" s="463"/>
      <c r="C102" s="703"/>
      <c r="D102" s="707"/>
      <c r="E102" s="710"/>
      <c r="F102" s="708"/>
      <c r="G102" s="708"/>
      <c r="H102" s="21">
        <v>42844</v>
      </c>
      <c r="I102" s="75">
        <f>I101</f>
        <v>5814</v>
      </c>
      <c r="J102" s="23">
        <v>42928</v>
      </c>
      <c r="K102" s="299">
        <v>5814</v>
      </c>
    </row>
    <row r="103" spans="1:11" ht="12.75">
      <c r="A103" s="463"/>
      <c r="B103" s="463"/>
      <c r="C103" s="703"/>
      <c r="D103" s="707"/>
      <c r="E103" s="710"/>
      <c r="F103" s="708"/>
      <c r="G103" s="708"/>
      <c r="H103" s="21">
        <v>42874</v>
      </c>
      <c r="I103" s="75">
        <f>I102</f>
        <v>5814</v>
      </c>
      <c r="J103" s="23">
        <v>42928</v>
      </c>
      <c r="K103" s="299">
        <v>5814</v>
      </c>
    </row>
    <row r="104" spans="1:11" ht="12.75">
      <c r="A104" s="434">
        <v>31</v>
      </c>
      <c r="B104" s="434" t="s">
        <v>95</v>
      </c>
      <c r="C104" s="704">
        <v>3118809</v>
      </c>
      <c r="D104" s="706" t="s">
        <v>24</v>
      </c>
      <c r="E104" s="705">
        <v>467</v>
      </c>
      <c r="F104" s="709">
        <f>E104*17</f>
        <v>7939</v>
      </c>
      <c r="G104" s="709">
        <f>E104*51</f>
        <v>23817</v>
      </c>
      <c r="H104" s="46">
        <v>42723</v>
      </c>
      <c r="I104" s="103">
        <f>G104/6</f>
        <v>3969.5</v>
      </c>
      <c r="J104" s="48">
        <v>42723</v>
      </c>
      <c r="K104" s="298">
        <v>3969.5</v>
      </c>
    </row>
    <row r="105" spans="1:11" ht="12.75">
      <c r="A105" s="434"/>
      <c r="B105" s="434"/>
      <c r="C105" s="704"/>
      <c r="D105" s="706"/>
      <c r="E105" s="705"/>
      <c r="F105" s="709"/>
      <c r="G105" s="709"/>
      <c r="H105" s="46">
        <v>42754</v>
      </c>
      <c r="I105" s="103">
        <f>I104</f>
        <v>3969.5</v>
      </c>
      <c r="J105" s="48">
        <v>42786</v>
      </c>
      <c r="K105" s="298">
        <v>3969.5</v>
      </c>
    </row>
    <row r="106" spans="1:11" ht="12.75">
      <c r="A106" s="434"/>
      <c r="B106" s="434"/>
      <c r="C106" s="704"/>
      <c r="D106" s="706"/>
      <c r="E106" s="705"/>
      <c r="F106" s="709"/>
      <c r="G106" s="709"/>
      <c r="H106" s="46">
        <v>42785</v>
      </c>
      <c r="I106" s="103">
        <f>I105</f>
        <v>3969.5</v>
      </c>
      <c r="J106" s="48">
        <v>42782</v>
      </c>
      <c r="K106" s="298">
        <v>3969.5</v>
      </c>
    </row>
    <row r="107" spans="1:11" ht="12.75">
      <c r="A107" s="434"/>
      <c r="B107" s="434"/>
      <c r="C107" s="704"/>
      <c r="D107" s="706"/>
      <c r="E107" s="705"/>
      <c r="F107" s="709"/>
      <c r="G107" s="709"/>
      <c r="H107" s="46">
        <v>42813</v>
      </c>
      <c r="I107" s="103">
        <f>I106</f>
        <v>3969.5</v>
      </c>
      <c r="J107" s="48">
        <v>42842</v>
      </c>
      <c r="K107" s="298">
        <v>3969.5</v>
      </c>
    </row>
    <row r="108" spans="1:11" ht="12.75">
      <c r="A108" s="434"/>
      <c r="B108" s="434"/>
      <c r="C108" s="704"/>
      <c r="D108" s="706"/>
      <c r="E108" s="705"/>
      <c r="F108" s="709"/>
      <c r="G108" s="709"/>
      <c r="H108" s="46">
        <v>42844</v>
      </c>
      <c r="I108" s="103">
        <f>I107</f>
        <v>3969.5</v>
      </c>
      <c r="J108" s="48">
        <v>42914</v>
      </c>
      <c r="K108" s="298">
        <v>3969.5</v>
      </c>
    </row>
    <row r="109" spans="1:11" ht="12.75">
      <c r="A109" s="434"/>
      <c r="B109" s="434"/>
      <c r="C109" s="704"/>
      <c r="D109" s="706"/>
      <c r="E109" s="705"/>
      <c r="F109" s="709"/>
      <c r="G109" s="709"/>
      <c r="H109" s="46">
        <v>42874</v>
      </c>
      <c r="I109" s="103">
        <f>I108</f>
        <v>3969.5</v>
      </c>
      <c r="J109" s="48">
        <v>42989</v>
      </c>
      <c r="K109" s="104">
        <v>3969.5</v>
      </c>
    </row>
    <row r="110" spans="1:11" ht="12.75">
      <c r="A110" s="463">
        <v>31</v>
      </c>
      <c r="B110" s="463" t="s">
        <v>95</v>
      </c>
      <c r="C110" s="703">
        <v>3119500</v>
      </c>
      <c r="D110" s="707" t="s">
        <v>25</v>
      </c>
      <c r="E110" s="710">
        <v>178</v>
      </c>
      <c r="F110" s="708">
        <f>E110*17</f>
        <v>3026</v>
      </c>
      <c r="G110" s="708">
        <f>E110*51</f>
        <v>9078</v>
      </c>
      <c r="H110" s="21">
        <v>42723</v>
      </c>
      <c r="I110" s="75">
        <f>G110/6</f>
        <v>1513</v>
      </c>
      <c r="J110" s="23">
        <v>42802</v>
      </c>
      <c r="K110" s="299">
        <v>1513</v>
      </c>
    </row>
    <row r="111" spans="1:11" ht="12.75">
      <c r="A111" s="463"/>
      <c r="B111" s="463"/>
      <c r="C111" s="703"/>
      <c r="D111" s="707"/>
      <c r="E111" s="710"/>
      <c r="F111" s="708"/>
      <c r="G111" s="708"/>
      <c r="H111" s="21">
        <v>42754</v>
      </c>
      <c r="I111" s="75">
        <f>I110</f>
        <v>1513</v>
      </c>
      <c r="J111" s="23">
        <v>42802</v>
      </c>
      <c r="K111" s="299">
        <v>1513</v>
      </c>
    </row>
    <row r="112" spans="1:11" ht="12.75">
      <c r="A112" s="463"/>
      <c r="B112" s="463"/>
      <c r="C112" s="703"/>
      <c r="D112" s="707"/>
      <c r="E112" s="710"/>
      <c r="F112" s="708"/>
      <c r="G112" s="708"/>
      <c r="H112" s="21">
        <v>42785</v>
      </c>
      <c r="I112" s="75">
        <f>I111</f>
        <v>1513</v>
      </c>
      <c r="J112" s="23">
        <v>42802</v>
      </c>
      <c r="K112" s="299">
        <v>1513</v>
      </c>
    </row>
    <row r="113" spans="1:11" ht="12.75">
      <c r="A113" s="463"/>
      <c r="B113" s="463"/>
      <c r="C113" s="703"/>
      <c r="D113" s="707"/>
      <c r="E113" s="710"/>
      <c r="F113" s="708"/>
      <c r="G113" s="708"/>
      <c r="H113" s="21">
        <v>42813</v>
      </c>
      <c r="I113" s="75">
        <f>I112</f>
        <v>1513</v>
      </c>
      <c r="J113" s="23">
        <v>42814</v>
      </c>
      <c r="K113" s="299">
        <v>1513</v>
      </c>
    </row>
    <row r="114" spans="1:11" ht="12.75">
      <c r="A114" s="463"/>
      <c r="B114" s="463"/>
      <c r="C114" s="703"/>
      <c r="D114" s="707"/>
      <c r="E114" s="710"/>
      <c r="F114" s="708"/>
      <c r="G114" s="708"/>
      <c r="H114" s="21">
        <v>42844</v>
      </c>
      <c r="I114" s="75">
        <f>I113</f>
        <v>1513</v>
      </c>
      <c r="J114" s="23">
        <v>42843</v>
      </c>
      <c r="K114" s="299">
        <v>1513</v>
      </c>
    </row>
    <row r="115" spans="1:11" ht="12.75">
      <c r="A115" s="463"/>
      <c r="B115" s="463"/>
      <c r="C115" s="703"/>
      <c r="D115" s="707"/>
      <c r="E115" s="710"/>
      <c r="F115" s="708"/>
      <c r="G115" s="708"/>
      <c r="H115" s="21">
        <v>42874</v>
      </c>
      <c r="I115" s="75">
        <f>I114</f>
        <v>1513</v>
      </c>
      <c r="J115" s="23">
        <v>42866</v>
      </c>
      <c r="K115" s="299">
        <v>1513</v>
      </c>
    </row>
    <row r="116" spans="1:11" ht="12.75">
      <c r="A116" s="434">
        <v>31</v>
      </c>
      <c r="B116" s="434" t="s">
        <v>95</v>
      </c>
      <c r="C116" s="704">
        <v>3120300</v>
      </c>
      <c r="D116" s="706" t="s">
        <v>26</v>
      </c>
      <c r="E116" s="705">
        <v>398</v>
      </c>
      <c r="F116" s="709">
        <f>E116*17</f>
        <v>6766</v>
      </c>
      <c r="G116" s="709">
        <f>E116*51</f>
        <v>20298</v>
      </c>
      <c r="H116" s="46">
        <v>42723</v>
      </c>
      <c r="I116" s="103">
        <f>G116/6</f>
        <v>3383</v>
      </c>
      <c r="J116" s="48">
        <v>42837</v>
      </c>
      <c r="K116" s="298">
        <v>3383</v>
      </c>
    </row>
    <row r="117" spans="1:11" ht="12.75">
      <c r="A117" s="434"/>
      <c r="B117" s="434"/>
      <c r="C117" s="704"/>
      <c r="D117" s="706"/>
      <c r="E117" s="705"/>
      <c r="F117" s="709"/>
      <c r="G117" s="709"/>
      <c r="H117" s="46">
        <v>42754</v>
      </c>
      <c r="I117" s="103">
        <f>I116</f>
        <v>3383</v>
      </c>
      <c r="J117" s="48">
        <v>42817</v>
      </c>
      <c r="K117" s="298">
        <v>3383</v>
      </c>
    </row>
    <row r="118" spans="1:11" ht="12.75">
      <c r="A118" s="434"/>
      <c r="B118" s="434"/>
      <c r="C118" s="704"/>
      <c r="D118" s="706"/>
      <c r="E118" s="705"/>
      <c r="F118" s="709"/>
      <c r="G118" s="709"/>
      <c r="H118" s="46">
        <v>42785</v>
      </c>
      <c r="I118" s="103">
        <f>I117</f>
        <v>3383</v>
      </c>
      <c r="J118" s="48">
        <v>42891</v>
      </c>
      <c r="K118" s="298">
        <v>3383</v>
      </c>
    </row>
    <row r="119" spans="1:11" ht="12.75">
      <c r="A119" s="434"/>
      <c r="B119" s="434"/>
      <c r="C119" s="704"/>
      <c r="D119" s="706"/>
      <c r="E119" s="705"/>
      <c r="F119" s="709"/>
      <c r="G119" s="709"/>
      <c r="H119" s="46">
        <v>42813</v>
      </c>
      <c r="I119" s="103">
        <f>I118</f>
        <v>3383</v>
      </c>
      <c r="J119" s="48">
        <v>42880</v>
      </c>
      <c r="K119" s="298">
        <v>3383</v>
      </c>
    </row>
    <row r="120" spans="1:11" ht="12.75">
      <c r="A120" s="434"/>
      <c r="B120" s="434"/>
      <c r="C120" s="704"/>
      <c r="D120" s="706"/>
      <c r="E120" s="705"/>
      <c r="F120" s="709"/>
      <c r="G120" s="709"/>
      <c r="H120" s="46">
        <v>42844</v>
      </c>
      <c r="I120" s="103">
        <f>I119</f>
        <v>3383</v>
      </c>
      <c r="J120" s="48">
        <v>42880</v>
      </c>
      <c r="K120" s="298">
        <v>3383</v>
      </c>
    </row>
    <row r="121" spans="1:11" ht="12.75">
      <c r="A121" s="434"/>
      <c r="B121" s="434"/>
      <c r="C121" s="704"/>
      <c r="D121" s="706"/>
      <c r="E121" s="705"/>
      <c r="F121" s="709"/>
      <c r="G121" s="709"/>
      <c r="H121" s="46">
        <v>42874</v>
      </c>
      <c r="I121" s="103">
        <f>I120</f>
        <v>3383</v>
      </c>
      <c r="J121" s="48">
        <v>42891</v>
      </c>
      <c r="K121" s="298">
        <v>3383</v>
      </c>
    </row>
    <row r="122" spans="1:11" ht="12.75">
      <c r="A122" s="463">
        <v>31</v>
      </c>
      <c r="B122" s="463" t="s">
        <v>95</v>
      </c>
      <c r="C122" s="703">
        <v>3120870</v>
      </c>
      <c r="D122" s="707" t="s">
        <v>27</v>
      </c>
      <c r="E122" s="710">
        <v>215</v>
      </c>
      <c r="F122" s="708">
        <f>E122*17</f>
        <v>3655</v>
      </c>
      <c r="G122" s="708">
        <f>E122*51</f>
        <v>10965</v>
      </c>
      <c r="H122" s="21">
        <v>42723</v>
      </c>
      <c r="I122" s="75">
        <f>G122/6</f>
        <v>1827.5</v>
      </c>
      <c r="J122" s="23">
        <v>42912</v>
      </c>
      <c r="K122" s="299">
        <v>1827.5</v>
      </c>
    </row>
    <row r="123" spans="1:11" ht="12.75">
      <c r="A123" s="463"/>
      <c r="B123" s="463"/>
      <c r="C123" s="703"/>
      <c r="D123" s="707"/>
      <c r="E123" s="710"/>
      <c r="F123" s="708"/>
      <c r="G123" s="708"/>
      <c r="H123" s="21">
        <v>42754</v>
      </c>
      <c r="I123" s="75">
        <f>I122</f>
        <v>1827.5</v>
      </c>
      <c r="J123" s="23">
        <v>42912</v>
      </c>
      <c r="K123" s="299">
        <v>1827.5</v>
      </c>
    </row>
    <row r="124" spans="1:11" ht="12.75">
      <c r="A124" s="463"/>
      <c r="B124" s="463"/>
      <c r="C124" s="703"/>
      <c r="D124" s="707"/>
      <c r="E124" s="710"/>
      <c r="F124" s="708"/>
      <c r="G124" s="708"/>
      <c r="H124" s="21">
        <v>42785</v>
      </c>
      <c r="I124" s="75">
        <f>I123</f>
        <v>1827.5</v>
      </c>
      <c r="J124" s="23">
        <v>42913</v>
      </c>
      <c r="K124" s="299">
        <v>1827.5</v>
      </c>
    </row>
    <row r="125" spans="1:11" ht="12.75">
      <c r="A125" s="463"/>
      <c r="B125" s="463"/>
      <c r="C125" s="703"/>
      <c r="D125" s="707"/>
      <c r="E125" s="710"/>
      <c r="F125" s="708"/>
      <c r="G125" s="708"/>
      <c r="H125" s="21">
        <v>42813</v>
      </c>
      <c r="I125" s="75">
        <f>I124</f>
        <v>1827.5</v>
      </c>
      <c r="J125" s="23">
        <v>42913</v>
      </c>
      <c r="K125" s="299">
        <v>1827.5</v>
      </c>
    </row>
    <row r="126" spans="1:11" ht="12.75">
      <c r="A126" s="463"/>
      <c r="B126" s="463"/>
      <c r="C126" s="703"/>
      <c r="D126" s="707"/>
      <c r="E126" s="710"/>
      <c r="F126" s="708"/>
      <c r="G126" s="708"/>
      <c r="H126" s="21">
        <v>42844</v>
      </c>
      <c r="I126" s="75">
        <f>I125</f>
        <v>1827.5</v>
      </c>
      <c r="J126" s="23">
        <v>42964</v>
      </c>
      <c r="K126" s="299">
        <v>1827.5</v>
      </c>
    </row>
    <row r="127" spans="1:11" ht="12.75">
      <c r="A127" s="463"/>
      <c r="B127" s="463"/>
      <c r="C127" s="703"/>
      <c r="D127" s="707"/>
      <c r="E127" s="710"/>
      <c r="F127" s="708"/>
      <c r="G127" s="708"/>
      <c r="H127" s="21">
        <v>42874</v>
      </c>
      <c r="I127" s="75">
        <f>I126</f>
        <v>1827.5</v>
      </c>
      <c r="J127" s="23">
        <v>42968</v>
      </c>
      <c r="K127" s="24">
        <v>1827.5</v>
      </c>
    </row>
    <row r="128" spans="1:11" ht="12.75">
      <c r="A128" s="434">
        <v>31</v>
      </c>
      <c r="B128" s="434" t="s">
        <v>95</v>
      </c>
      <c r="C128" s="704">
        <v>3121605</v>
      </c>
      <c r="D128" s="706" t="s">
        <v>159</v>
      </c>
      <c r="E128" s="705">
        <v>69</v>
      </c>
      <c r="F128" s="709">
        <f>E128*17</f>
        <v>1173</v>
      </c>
      <c r="G128" s="709">
        <f>E128*51</f>
        <v>3519</v>
      </c>
      <c r="H128" s="46">
        <v>42723</v>
      </c>
      <c r="I128" s="103">
        <f>G128/4</f>
        <v>879.75</v>
      </c>
      <c r="J128" s="48">
        <v>42732</v>
      </c>
      <c r="K128" s="298">
        <v>879.75</v>
      </c>
    </row>
    <row r="129" spans="1:11" ht="12.75">
      <c r="A129" s="434"/>
      <c r="B129" s="434"/>
      <c r="C129" s="704"/>
      <c r="D129" s="706"/>
      <c r="E129" s="705"/>
      <c r="F129" s="709"/>
      <c r="G129" s="709"/>
      <c r="H129" s="46">
        <v>42754</v>
      </c>
      <c r="I129" s="103">
        <f>I128</f>
        <v>879.75</v>
      </c>
      <c r="J129" s="48">
        <v>42765</v>
      </c>
      <c r="K129" s="298">
        <v>879.75</v>
      </c>
    </row>
    <row r="130" spans="1:11" ht="12.75">
      <c r="A130" s="434"/>
      <c r="B130" s="434"/>
      <c r="C130" s="704"/>
      <c r="D130" s="706"/>
      <c r="E130" s="705"/>
      <c r="F130" s="709"/>
      <c r="G130" s="709"/>
      <c r="H130" s="46">
        <v>42785</v>
      </c>
      <c r="I130" s="103">
        <f>I129</f>
        <v>879.75</v>
      </c>
      <c r="J130" s="48">
        <v>42937</v>
      </c>
      <c r="K130" s="298">
        <v>879.75</v>
      </c>
    </row>
    <row r="131" spans="1:11" ht="12.75">
      <c r="A131" s="434"/>
      <c r="B131" s="434"/>
      <c r="C131" s="704"/>
      <c r="D131" s="706"/>
      <c r="E131" s="705"/>
      <c r="F131" s="709"/>
      <c r="G131" s="709"/>
      <c r="H131" s="46">
        <v>42813</v>
      </c>
      <c r="I131" s="103">
        <f>I130</f>
        <v>879.75</v>
      </c>
      <c r="J131" s="48">
        <v>42814</v>
      </c>
      <c r="K131" s="298">
        <v>879.75</v>
      </c>
    </row>
    <row r="132" spans="1:11" ht="12.75">
      <c r="A132" s="463">
        <v>31</v>
      </c>
      <c r="B132" s="463" t="s">
        <v>95</v>
      </c>
      <c r="C132" s="703">
        <v>3122355</v>
      </c>
      <c r="D132" s="707" t="s">
        <v>28</v>
      </c>
      <c r="E132" s="710">
        <v>46</v>
      </c>
      <c r="F132" s="708">
        <f>E132*17</f>
        <v>782</v>
      </c>
      <c r="G132" s="708">
        <f>E132*51</f>
        <v>2346</v>
      </c>
      <c r="H132" s="21">
        <v>42723</v>
      </c>
      <c r="I132" s="75">
        <f>G132/3</f>
        <v>782</v>
      </c>
      <c r="J132" s="23">
        <v>42929</v>
      </c>
      <c r="K132" s="299">
        <v>782</v>
      </c>
    </row>
    <row r="133" spans="1:11" ht="12.75">
      <c r="A133" s="463"/>
      <c r="B133" s="463"/>
      <c r="C133" s="703"/>
      <c r="D133" s="707"/>
      <c r="E133" s="710"/>
      <c r="F133" s="708"/>
      <c r="G133" s="708"/>
      <c r="H133" s="21">
        <v>42754</v>
      </c>
      <c r="I133" s="75">
        <f>I132</f>
        <v>782</v>
      </c>
      <c r="J133" s="23">
        <v>42929</v>
      </c>
      <c r="K133" s="299">
        <v>782</v>
      </c>
    </row>
    <row r="134" spans="1:11" ht="12.75">
      <c r="A134" s="463"/>
      <c r="B134" s="463"/>
      <c r="C134" s="703"/>
      <c r="D134" s="707"/>
      <c r="E134" s="710"/>
      <c r="F134" s="708"/>
      <c r="G134" s="708"/>
      <c r="H134" s="21">
        <v>42785</v>
      </c>
      <c r="I134" s="75">
        <f>I133</f>
        <v>782</v>
      </c>
      <c r="J134" s="23">
        <v>42929</v>
      </c>
      <c r="K134" s="299">
        <v>782</v>
      </c>
    </row>
    <row r="135" spans="1:11" ht="12.75">
      <c r="A135" s="434">
        <v>31</v>
      </c>
      <c r="B135" s="434" t="s">
        <v>95</v>
      </c>
      <c r="C135" s="704">
        <v>3122454</v>
      </c>
      <c r="D135" s="706" t="s">
        <v>29</v>
      </c>
      <c r="E135" s="705">
        <v>193</v>
      </c>
      <c r="F135" s="709">
        <f>E135*17</f>
        <v>3281</v>
      </c>
      <c r="G135" s="709">
        <f>E135*51</f>
        <v>9843</v>
      </c>
      <c r="H135" s="46">
        <v>42723</v>
      </c>
      <c r="I135" s="103">
        <f>G135/6</f>
        <v>1640.5</v>
      </c>
      <c r="J135" s="48">
        <v>42807</v>
      </c>
      <c r="K135" s="298">
        <v>1640.5</v>
      </c>
    </row>
    <row r="136" spans="1:11" ht="12.75">
      <c r="A136" s="434"/>
      <c r="B136" s="434"/>
      <c r="C136" s="704"/>
      <c r="D136" s="706"/>
      <c r="E136" s="705"/>
      <c r="F136" s="709"/>
      <c r="G136" s="709"/>
      <c r="H136" s="46">
        <v>42754</v>
      </c>
      <c r="I136" s="103">
        <f>I135</f>
        <v>1640.5</v>
      </c>
      <c r="J136" s="48">
        <v>42807</v>
      </c>
      <c r="K136" s="298">
        <v>1640.5</v>
      </c>
    </row>
    <row r="137" spans="1:11" ht="12.75">
      <c r="A137" s="434"/>
      <c r="B137" s="434"/>
      <c r="C137" s="704"/>
      <c r="D137" s="706"/>
      <c r="E137" s="705"/>
      <c r="F137" s="709"/>
      <c r="G137" s="709"/>
      <c r="H137" s="46">
        <v>42785</v>
      </c>
      <c r="I137" s="103">
        <f>I136</f>
        <v>1640.5</v>
      </c>
      <c r="J137" s="48">
        <v>42872</v>
      </c>
      <c r="K137" s="298">
        <v>1640.5</v>
      </c>
    </row>
    <row r="138" spans="1:11" ht="12.75">
      <c r="A138" s="434"/>
      <c r="B138" s="434"/>
      <c r="C138" s="704"/>
      <c r="D138" s="706"/>
      <c r="E138" s="705"/>
      <c r="F138" s="709"/>
      <c r="G138" s="709"/>
      <c r="H138" s="46">
        <v>42813</v>
      </c>
      <c r="I138" s="103">
        <f>I137</f>
        <v>1640.5</v>
      </c>
      <c r="J138" s="48">
        <v>42937</v>
      </c>
      <c r="K138" s="298">
        <v>1640.5</v>
      </c>
    </row>
    <row r="139" spans="1:11" ht="12.75">
      <c r="A139" s="434"/>
      <c r="B139" s="434"/>
      <c r="C139" s="704"/>
      <c r="D139" s="706"/>
      <c r="E139" s="705"/>
      <c r="F139" s="709"/>
      <c r="G139" s="709"/>
      <c r="H139" s="46">
        <v>42844</v>
      </c>
      <c r="I139" s="103">
        <f>I138</f>
        <v>1640.5</v>
      </c>
      <c r="J139" s="48">
        <v>42844</v>
      </c>
      <c r="K139" s="298">
        <v>1640.5</v>
      </c>
    </row>
    <row r="140" spans="1:11" ht="12.75">
      <c r="A140" s="434"/>
      <c r="B140" s="434"/>
      <c r="C140" s="704"/>
      <c r="D140" s="706"/>
      <c r="E140" s="705"/>
      <c r="F140" s="709"/>
      <c r="G140" s="709"/>
      <c r="H140" s="46">
        <v>42874</v>
      </c>
      <c r="I140" s="103">
        <f>I139</f>
        <v>1640.5</v>
      </c>
      <c r="J140" s="48">
        <v>42874</v>
      </c>
      <c r="K140" s="298">
        <v>1640.5</v>
      </c>
    </row>
    <row r="141" spans="1:11" ht="12.75" customHeight="1">
      <c r="A141" s="463">
        <v>31</v>
      </c>
      <c r="B141" s="463" t="s">
        <v>95</v>
      </c>
      <c r="C141" s="703">
        <v>3123809</v>
      </c>
      <c r="D141" s="707" t="s">
        <v>30</v>
      </c>
      <c r="E141" s="710">
        <v>87</v>
      </c>
      <c r="F141" s="708">
        <f>E141*17</f>
        <v>1479</v>
      </c>
      <c r="G141" s="708">
        <f>E141*51</f>
        <v>4437</v>
      </c>
      <c r="H141" s="21">
        <v>42723</v>
      </c>
      <c r="I141" s="75">
        <f>G141/5</f>
        <v>887.4</v>
      </c>
      <c r="J141" s="23">
        <v>42723</v>
      </c>
      <c r="K141" s="299">
        <v>887.4</v>
      </c>
    </row>
    <row r="142" spans="1:11" ht="12.75">
      <c r="A142" s="463"/>
      <c r="B142" s="463"/>
      <c r="C142" s="703"/>
      <c r="D142" s="707"/>
      <c r="E142" s="710"/>
      <c r="F142" s="708"/>
      <c r="G142" s="708"/>
      <c r="H142" s="21">
        <v>42754</v>
      </c>
      <c r="I142" s="75">
        <f>I141</f>
        <v>887.4</v>
      </c>
      <c r="J142" s="23">
        <v>42943</v>
      </c>
      <c r="K142" s="299">
        <v>887.4</v>
      </c>
    </row>
    <row r="143" spans="1:11" ht="12.75">
      <c r="A143" s="463"/>
      <c r="B143" s="463"/>
      <c r="C143" s="703"/>
      <c r="D143" s="707"/>
      <c r="E143" s="710"/>
      <c r="F143" s="708"/>
      <c r="G143" s="708"/>
      <c r="H143" s="21">
        <v>42785</v>
      </c>
      <c r="I143" s="75">
        <f>I142</f>
        <v>887.4</v>
      </c>
      <c r="J143" s="23">
        <v>42943</v>
      </c>
      <c r="K143" s="299">
        <v>887.4</v>
      </c>
    </row>
    <row r="144" spans="1:11" ht="12.75">
      <c r="A144" s="463"/>
      <c r="B144" s="463"/>
      <c r="C144" s="703"/>
      <c r="D144" s="707"/>
      <c r="E144" s="710"/>
      <c r="F144" s="708"/>
      <c r="G144" s="708"/>
      <c r="H144" s="21">
        <v>42813</v>
      </c>
      <c r="I144" s="75">
        <f>I143</f>
        <v>887.4</v>
      </c>
      <c r="J144" s="23">
        <v>42943</v>
      </c>
      <c r="K144" s="299">
        <v>887.4</v>
      </c>
    </row>
    <row r="145" spans="1:11" ht="12.75">
      <c r="A145" s="463"/>
      <c r="B145" s="463"/>
      <c r="C145" s="703"/>
      <c r="D145" s="707"/>
      <c r="E145" s="710"/>
      <c r="F145" s="708"/>
      <c r="G145" s="708"/>
      <c r="H145" s="21">
        <v>42844</v>
      </c>
      <c r="I145" s="75">
        <f>I144</f>
        <v>887.4</v>
      </c>
      <c r="J145" s="23">
        <v>42948</v>
      </c>
      <c r="K145" s="299">
        <v>887.4</v>
      </c>
    </row>
    <row r="146" spans="1:11" ht="12.75">
      <c r="A146" s="434">
        <v>31</v>
      </c>
      <c r="B146" s="434" t="s">
        <v>95</v>
      </c>
      <c r="C146" s="704">
        <v>3124302</v>
      </c>
      <c r="D146" s="706" t="s">
        <v>31</v>
      </c>
      <c r="E146" s="705">
        <v>1959</v>
      </c>
      <c r="F146" s="709">
        <f>E146*17</f>
        <v>33303</v>
      </c>
      <c r="G146" s="709">
        <f>E146*51</f>
        <v>99909</v>
      </c>
      <c r="H146" s="46">
        <v>42723</v>
      </c>
      <c r="I146" s="103">
        <f>G146/6</f>
        <v>16651.5</v>
      </c>
      <c r="J146" s="48">
        <v>42752</v>
      </c>
      <c r="K146" s="298">
        <v>16651.5</v>
      </c>
    </row>
    <row r="147" spans="1:11" ht="12.75">
      <c r="A147" s="434"/>
      <c r="B147" s="434"/>
      <c r="C147" s="704"/>
      <c r="D147" s="706"/>
      <c r="E147" s="705"/>
      <c r="F147" s="709"/>
      <c r="G147" s="709"/>
      <c r="H147" s="46">
        <v>42754</v>
      </c>
      <c r="I147" s="103">
        <f>I146</f>
        <v>16651.5</v>
      </c>
      <c r="J147" s="48">
        <v>42780</v>
      </c>
      <c r="K147" s="298">
        <v>16651.5</v>
      </c>
    </row>
    <row r="148" spans="1:11" ht="12.75">
      <c r="A148" s="434"/>
      <c r="B148" s="434"/>
      <c r="C148" s="704"/>
      <c r="D148" s="706"/>
      <c r="E148" s="705"/>
      <c r="F148" s="709"/>
      <c r="G148" s="709"/>
      <c r="H148" s="46">
        <v>42785</v>
      </c>
      <c r="I148" s="103">
        <f>I147</f>
        <v>16651.5</v>
      </c>
      <c r="J148" s="48">
        <v>42814</v>
      </c>
      <c r="K148" s="298">
        <v>16651.5</v>
      </c>
    </row>
    <row r="149" spans="1:11" ht="12.75">
      <c r="A149" s="434"/>
      <c r="B149" s="434"/>
      <c r="C149" s="704"/>
      <c r="D149" s="706"/>
      <c r="E149" s="705"/>
      <c r="F149" s="709"/>
      <c r="G149" s="709"/>
      <c r="H149" s="46">
        <v>42813</v>
      </c>
      <c r="I149" s="103">
        <f>I148</f>
        <v>16651.5</v>
      </c>
      <c r="J149" s="48">
        <v>42881</v>
      </c>
      <c r="K149" s="298">
        <v>16651.5</v>
      </c>
    </row>
    <row r="150" spans="1:11" ht="12.75">
      <c r="A150" s="434"/>
      <c r="B150" s="434"/>
      <c r="C150" s="704"/>
      <c r="D150" s="706"/>
      <c r="E150" s="705"/>
      <c r="F150" s="709"/>
      <c r="G150" s="709"/>
      <c r="H150" s="46">
        <v>42844</v>
      </c>
      <c r="I150" s="103">
        <f>I149</f>
        <v>16651.5</v>
      </c>
      <c r="J150" s="48">
        <v>42850</v>
      </c>
      <c r="K150" s="298">
        <v>16651.5</v>
      </c>
    </row>
    <row r="151" spans="1:11" ht="12.75">
      <c r="A151" s="434"/>
      <c r="B151" s="434"/>
      <c r="C151" s="704"/>
      <c r="D151" s="706"/>
      <c r="E151" s="705"/>
      <c r="F151" s="709"/>
      <c r="G151" s="709"/>
      <c r="H151" s="46">
        <v>42874</v>
      </c>
      <c r="I151" s="103">
        <f>I150</f>
        <v>16651.5</v>
      </c>
      <c r="J151" s="48">
        <v>42888</v>
      </c>
      <c r="K151" s="298">
        <v>16651.5</v>
      </c>
    </row>
    <row r="152" spans="1:11" ht="12.75">
      <c r="A152" s="463">
        <v>31</v>
      </c>
      <c r="B152" s="714" t="s">
        <v>95</v>
      </c>
      <c r="C152" s="703">
        <v>3126604</v>
      </c>
      <c r="D152" s="707" t="s">
        <v>32</v>
      </c>
      <c r="E152" s="710">
        <v>91</v>
      </c>
      <c r="F152" s="708">
        <f>E152*17</f>
        <v>1547</v>
      </c>
      <c r="G152" s="708">
        <f>E152*51</f>
        <v>4641</v>
      </c>
      <c r="H152" s="21">
        <v>42723</v>
      </c>
      <c r="I152" s="75">
        <f>G152/5</f>
        <v>928.2</v>
      </c>
      <c r="J152" s="23">
        <v>42723</v>
      </c>
      <c r="K152" s="299">
        <v>928.2</v>
      </c>
    </row>
    <row r="153" spans="1:11" ht="12.75">
      <c r="A153" s="463"/>
      <c r="B153" s="463"/>
      <c r="C153" s="703"/>
      <c r="D153" s="707"/>
      <c r="E153" s="710"/>
      <c r="F153" s="708"/>
      <c r="G153" s="708"/>
      <c r="H153" s="21">
        <v>42754</v>
      </c>
      <c r="I153" s="75">
        <f>I152</f>
        <v>928.2</v>
      </c>
      <c r="J153" s="23">
        <v>42922</v>
      </c>
      <c r="K153" s="299">
        <v>928.2</v>
      </c>
    </row>
    <row r="154" spans="1:11" ht="12.75">
      <c r="A154" s="463"/>
      <c r="B154" s="463"/>
      <c r="C154" s="703"/>
      <c r="D154" s="707"/>
      <c r="E154" s="710"/>
      <c r="F154" s="708"/>
      <c r="G154" s="708"/>
      <c r="H154" s="21">
        <v>42785</v>
      </c>
      <c r="I154" s="75">
        <f>I153</f>
        <v>928.2</v>
      </c>
      <c r="J154" s="23">
        <v>42852</v>
      </c>
      <c r="K154" s="299">
        <v>928.2</v>
      </c>
    </row>
    <row r="155" spans="1:11" ht="12.75">
      <c r="A155" s="463"/>
      <c r="B155" s="463"/>
      <c r="C155" s="703"/>
      <c r="D155" s="707"/>
      <c r="E155" s="710"/>
      <c r="F155" s="708"/>
      <c r="G155" s="708"/>
      <c r="H155" s="21">
        <v>42813</v>
      </c>
      <c r="I155" s="75">
        <f>I154</f>
        <v>928.2</v>
      </c>
      <c r="J155" s="23">
        <v>42852</v>
      </c>
      <c r="K155" s="299">
        <v>928.2</v>
      </c>
    </row>
    <row r="156" spans="1:11" ht="12.75">
      <c r="A156" s="463"/>
      <c r="B156" s="463"/>
      <c r="C156" s="703"/>
      <c r="D156" s="707"/>
      <c r="E156" s="710"/>
      <c r="F156" s="708"/>
      <c r="G156" s="708"/>
      <c r="H156" s="21">
        <v>42844</v>
      </c>
      <c r="I156" s="75">
        <f>I155</f>
        <v>928.2</v>
      </c>
      <c r="J156" s="23">
        <v>42852</v>
      </c>
      <c r="K156" s="299">
        <v>928.2</v>
      </c>
    </row>
    <row r="157" spans="1:11" ht="12.75">
      <c r="A157" s="434">
        <v>31</v>
      </c>
      <c r="B157" s="434" t="s">
        <v>95</v>
      </c>
      <c r="C157" s="704">
        <v>3126703</v>
      </c>
      <c r="D157" s="706" t="s">
        <v>33</v>
      </c>
      <c r="E157" s="705">
        <v>740</v>
      </c>
      <c r="F157" s="709">
        <f>E157*17</f>
        <v>12580</v>
      </c>
      <c r="G157" s="709">
        <f>E157*51</f>
        <v>37740</v>
      </c>
      <c r="H157" s="46">
        <v>42723</v>
      </c>
      <c r="I157" s="103">
        <f>G157/6</f>
        <v>6290</v>
      </c>
      <c r="J157" s="48">
        <v>42832</v>
      </c>
      <c r="K157" s="298">
        <v>6290</v>
      </c>
    </row>
    <row r="158" spans="1:11" ht="12.75">
      <c r="A158" s="434"/>
      <c r="B158" s="434"/>
      <c r="C158" s="704"/>
      <c r="D158" s="706"/>
      <c r="E158" s="705"/>
      <c r="F158" s="709"/>
      <c r="G158" s="709"/>
      <c r="H158" s="46">
        <v>42754</v>
      </c>
      <c r="I158" s="103">
        <f>I157</f>
        <v>6290</v>
      </c>
      <c r="J158" s="48">
        <v>42964</v>
      </c>
      <c r="K158" s="298">
        <v>6290</v>
      </c>
    </row>
    <row r="159" spans="1:11" ht="12.75">
      <c r="A159" s="434"/>
      <c r="B159" s="434"/>
      <c r="C159" s="704"/>
      <c r="D159" s="706"/>
      <c r="E159" s="705"/>
      <c r="F159" s="709"/>
      <c r="G159" s="709"/>
      <c r="H159" s="46">
        <v>42785</v>
      </c>
      <c r="I159" s="103">
        <f>I158</f>
        <v>6290</v>
      </c>
      <c r="J159" s="48">
        <v>42921</v>
      </c>
      <c r="K159" s="298">
        <v>6290</v>
      </c>
    </row>
    <row r="160" spans="1:11" ht="12.75">
      <c r="A160" s="434"/>
      <c r="B160" s="434"/>
      <c r="C160" s="704"/>
      <c r="D160" s="706"/>
      <c r="E160" s="705"/>
      <c r="F160" s="709"/>
      <c r="G160" s="709"/>
      <c r="H160" s="46">
        <v>42813</v>
      </c>
      <c r="I160" s="103">
        <f>I159</f>
        <v>6290</v>
      </c>
      <c r="J160" s="48">
        <v>42923</v>
      </c>
      <c r="K160" s="298">
        <v>6290</v>
      </c>
    </row>
    <row r="161" spans="1:11" ht="12.75">
      <c r="A161" s="434"/>
      <c r="B161" s="434"/>
      <c r="C161" s="704"/>
      <c r="D161" s="706"/>
      <c r="E161" s="705"/>
      <c r="F161" s="709"/>
      <c r="G161" s="709"/>
      <c r="H161" s="46">
        <v>42844</v>
      </c>
      <c r="I161" s="103">
        <f>I160</f>
        <v>6290</v>
      </c>
      <c r="J161" s="48">
        <v>42842</v>
      </c>
      <c r="K161" s="298">
        <v>6290</v>
      </c>
    </row>
    <row r="162" spans="1:11" ht="12.75">
      <c r="A162" s="434"/>
      <c r="B162" s="434"/>
      <c r="C162" s="704"/>
      <c r="D162" s="706"/>
      <c r="E162" s="705"/>
      <c r="F162" s="709"/>
      <c r="G162" s="709"/>
      <c r="H162" s="46">
        <v>42874</v>
      </c>
      <c r="I162" s="103">
        <f>I161</f>
        <v>6290</v>
      </c>
      <c r="J162" s="48">
        <v>42874</v>
      </c>
      <c r="K162" s="298">
        <v>6290</v>
      </c>
    </row>
    <row r="163" spans="1:11" ht="12.75">
      <c r="A163" s="463">
        <v>31</v>
      </c>
      <c r="B163" s="463" t="s">
        <v>95</v>
      </c>
      <c r="C163" s="703">
        <v>3126752</v>
      </c>
      <c r="D163" s="707" t="s">
        <v>179</v>
      </c>
      <c r="E163" s="710">
        <v>71</v>
      </c>
      <c r="F163" s="708">
        <f>E163*17</f>
        <v>1207</v>
      </c>
      <c r="G163" s="708">
        <f>E163*51</f>
        <v>3621</v>
      </c>
      <c r="H163" s="21">
        <v>42723</v>
      </c>
      <c r="I163" s="75">
        <f>G163/4</f>
        <v>905.25</v>
      </c>
      <c r="J163" s="23">
        <v>42723</v>
      </c>
      <c r="K163" s="299">
        <v>905.25</v>
      </c>
    </row>
    <row r="164" spans="1:11" ht="12.75">
      <c r="A164" s="463"/>
      <c r="B164" s="463"/>
      <c r="C164" s="703"/>
      <c r="D164" s="707"/>
      <c r="E164" s="710"/>
      <c r="F164" s="708"/>
      <c r="G164" s="708"/>
      <c r="H164" s="21">
        <v>42754</v>
      </c>
      <c r="I164" s="75">
        <f>I163</f>
        <v>905.25</v>
      </c>
      <c r="J164" s="23">
        <v>42755</v>
      </c>
      <c r="K164" s="299">
        <v>905.25</v>
      </c>
    </row>
    <row r="165" spans="1:11" ht="12.75">
      <c r="A165" s="463"/>
      <c r="B165" s="463"/>
      <c r="C165" s="703"/>
      <c r="D165" s="707"/>
      <c r="E165" s="710"/>
      <c r="F165" s="708"/>
      <c r="G165" s="708"/>
      <c r="H165" s="21">
        <v>42785</v>
      </c>
      <c r="I165" s="75">
        <f>I164</f>
        <v>905.25</v>
      </c>
      <c r="J165" s="23">
        <v>42786</v>
      </c>
      <c r="K165" s="299">
        <v>905.25</v>
      </c>
    </row>
    <row r="166" spans="1:11" ht="12.75">
      <c r="A166" s="463"/>
      <c r="B166" s="463"/>
      <c r="C166" s="703"/>
      <c r="D166" s="707"/>
      <c r="E166" s="710"/>
      <c r="F166" s="708"/>
      <c r="G166" s="708"/>
      <c r="H166" s="21">
        <v>42813</v>
      </c>
      <c r="I166" s="75">
        <f>I165</f>
        <v>905.25</v>
      </c>
      <c r="J166" s="23">
        <v>42801</v>
      </c>
      <c r="K166" s="299">
        <v>905.25</v>
      </c>
    </row>
    <row r="167" spans="1:11" ht="12.75">
      <c r="A167" s="434">
        <v>31</v>
      </c>
      <c r="B167" s="434" t="s">
        <v>95</v>
      </c>
      <c r="C167" s="704">
        <v>3127073</v>
      </c>
      <c r="D167" s="706" t="s">
        <v>34</v>
      </c>
      <c r="E167" s="705">
        <v>424</v>
      </c>
      <c r="F167" s="709">
        <f>E167*17</f>
        <v>7208</v>
      </c>
      <c r="G167" s="709">
        <f>E167*51</f>
        <v>21624</v>
      </c>
      <c r="H167" s="46">
        <v>42723</v>
      </c>
      <c r="I167" s="103">
        <f>G167/6</f>
        <v>3604</v>
      </c>
      <c r="J167" s="48">
        <v>42857</v>
      </c>
      <c r="K167" s="298">
        <v>3604</v>
      </c>
    </row>
    <row r="168" spans="1:11" ht="12.75">
      <c r="A168" s="434"/>
      <c r="B168" s="434"/>
      <c r="C168" s="704"/>
      <c r="D168" s="706"/>
      <c r="E168" s="705"/>
      <c r="F168" s="709"/>
      <c r="G168" s="709"/>
      <c r="H168" s="46">
        <v>42754</v>
      </c>
      <c r="I168" s="103">
        <f>I167</f>
        <v>3604</v>
      </c>
      <c r="J168" s="48">
        <v>42857</v>
      </c>
      <c r="K168" s="298">
        <v>3604</v>
      </c>
    </row>
    <row r="169" spans="1:11" ht="12.75">
      <c r="A169" s="434"/>
      <c r="B169" s="434"/>
      <c r="C169" s="704"/>
      <c r="D169" s="706"/>
      <c r="E169" s="705"/>
      <c r="F169" s="709"/>
      <c r="G169" s="709"/>
      <c r="H169" s="46">
        <v>42785</v>
      </c>
      <c r="I169" s="103">
        <f>I168</f>
        <v>3604</v>
      </c>
      <c r="J169" s="48">
        <v>42905</v>
      </c>
      <c r="K169" s="298">
        <v>3604</v>
      </c>
    </row>
    <row r="170" spans="1:11" ht="12.75">
      <c r="A170" s="434"/>
      <c r="B170" s="434"/>
      <c r="C170" s="704"/>
      <c r="D170" s="706"/>
      <c r="E170" s="705"/>
      <c r="F170" s="709"/>
      <c r="G170" s="709"/>
      <c r="H170" s="46">
        <v>42813</v>
      </c>
      <c r="I170" s="103">
        <f>I169</f>
        <v>3604</v>
      </c>
      <c r="J170" s="48">
        <v>42905</v>
      </c>
      <c r="K170" s="298">
        <v>3604</v>
      </c>
    </row>
    <row r="171" spans="1:11" ht="12.75">
      <c r="A171" s="434"/>
      <c r="B171" s="434"/>
      <c r="C171" s="704"/>
      <c r="D171" s="706"/>
      <c r="E171" s="705"/>
      <c r="F171" s="709"/>
      <c r="G171" s="709"/>
      <c r="H171" s="46">
        <v>42844</v>
      </c>
      <c r="I171" s="103">
        <f>I170</f>
        <v>3604</v>
      </c>
      <c r="J171" s="48">
        <v>42907</v>
      </c>
      <c r="K171" s="298">
        <v>3604</v>
      </c>
    </row>
    <row r="172" spans="1:11" ht="12.75">
      <c r="A172" s="434"/>
      <c r="B172" s="434"/>
      <c r="C172" s="704"/>
      <c r="D172" s="706"/>
      <c r="E172" s="705"/>
      <c r="F172" s="709"/>
      <c r="G172" s="709"/>
      <c r="H172" s="46">
        <v>42874</v>
      </c>
      <c r="I172" s="103">
        <f>I171</f>
        <v>3604</v>
      </c>
      <c r="J172" s="48">
        <v>42874</v>
      </c>
      <c r="K172" s="298">
        <v>3604</v>
      </c>
    </row>
    <row r="173" spans="1:11" ht="12.75">
      <c r="A173" s="463">
        <v>31</v>
      </c>
      <c r="B173" s="463" t="s">
        <v>95</v>
      </c>
      <c r="C173" s="703">
        <v>3127354</v>
      </c>
      <c r="D173" s="707" t="s">
        <v>35</v>
      </c>
      <c r="E173" s="710">
        <v>92</v>
      </c>
      <c r="F173" s="708">
        <f>E173*17</f>
        <v>1564</v>
      </c>
      <c r="G173" s="708">
        <f>E173*51</f>
        <v>4692</v>
      </c>
      <c r="H173" s="21">
        <v>42723</v>
      </c>
      <c r="I173" s="75">
        <f>G173/5</f>
        <v>938.4</v>
      </c>
      <c r="J173" s="23">
        <v>42916</v>
      </c>
      <c r="K173" s="299">
        <v>938.4</v>
      </c>
    </row>
    <row r="174" spans="1:11" ht="12.75">
      <c r="A174" s="463"/>
      <c r="B174" s="463"/>
      <c r="C174" s="703"/>
      <c r="D174" s="707"/>
      <c r="E174" s="710"/>
      <c r="F174" s="708"/>
      <c r="G174" s="708"/>
      <c r="H174" s="21">
        <v>42754</v>
      </c>
      <c r="I174" s="75">
        <f>I173</f>
        <v>938.4</v>
      </c>
      <c r="J174" s="23">
        <v>42916</v>
      </c>
      <c r="K174" s="299">
        <v>938.4</v>
      </c>
    </row>
    <row r="175" spans="1:11" ht="12.75">
      <c r="A175" s="463"/>
      <c r="B175" s="463"/>
      <c r="C175" s="703"/>
      <c r="D175" s="707"/>
      <c r="E175" s="710"/>
      <c r="F175" s="708"/>
      <c r="G175" s="708"/>
      <c r="H175" s="21">
        <v>42785</v>
      </c>
      <c r="I175" s="75">
        <f>I174</f>
        <v>938.4</v>
      </c>
      <c r="J175" s="23">
        <v>42916</v>
      </c>
      <c r="K175" s="299">
        <v>938.4</v>
      </c>
    </row>
    <row r="176" spans="1:11" ht="12.75">
      <c r="A176" s="463"/>
      <c r="B176" s="463"/>
      <c r="C176" s="703"/>
      <c r="D176" s="707"/>
      <c r="E176" s="710"/>
      <c r="F176" s="708"/>
      <c r="G176" s="708"/>
      <c r="H176" s="21">
        <v>42813</v>
      </c>
      <c r="I176" s="75">
        <f>I175</f>
        <v>938.4</v>
      </c>
      <c r="J176" s="23">
        <v>42916</v>
      </c>
      <c r="K176" s="299">
        <v>938.4</v>
      </c>
    </row>
    <row r="177" spans="1:11" ht="12.75">
      <c r="A177" s="463"/>
      <c r="B177" s="463"/>
      <c r="C177" s="703"/>
      <c r="D177" s="707"/>
      <c r="E177" s="710"/>
      <c r="F177" s="708"/>
      <c r="G177" s="708"/>
      <c r="H177" s="21">
        <v>42844</v>
      </c>
      <c r="I177" s="75">
        <f>I176</f>
        <v>938.4</v>
      </c>
      <c r="J177" s="23">
        <v>42908</v>
      </c>
      <c r="K177" s="299">
        <v>938.4</v>
      </c>
    </row>
    <row r="178" spans="1:11" ht="12.75">
      <c r="A178" s="434">
        <v>31</v>
      </c>
      <c r="B178" s="434" t="s">
        <v>95</v>
      </c>
      <c r="C178" s="704">
        <v>3127800</v>
      </c>
      <c r="D178" s="706" t="s">
        <v>36</v>
      </c>
      <c r="E178" s="705">
        <v>556</v>
      </c>
      <c r="F178" s="709">
        <f>E178*17</f>
        <v>9452</v>
      </c>
      <c r="G178" s="709">
        <f>E178*51</f>
        <v>28356</v>
      </c>
      <c r="H178" s="46">
        <v>42723</v>
      </c>
      <c r="I178" s="103">
        <f>G178/6</f>
        <v>4726</v>
      </c>
      <c r="J178" s="48">
        <v>42724</v>
      </c>
      <c r="K178" s="298">
        <v>4726</v>
      </c>
    </row>
    <row r="179" spans="1:11" ht="12.75">
      <c r="A179" s="434"/>
      <c r="B179" s="434"/>
      <c r="C179" s="704"/>
      <c r="D179" s="706"/>
      <c r="E179" s="705"/>
      <c r="F179" s="709"/>
      <c r="G179" s="709"/>
      <c r="H179" s="46">
        <v>42754</v>
      </c>
      <c r="I179" s="103">
        <f>I178</f>
        <v>4726</v>
      </c>
      <c r="J179" s="48">
        <v>42754</v>
      </c>
      <c r="K179" s="298">
        <v>4726</v>
      </c>
    </row>
    <row r="180" spans="1:11" ht="12.75">
      <c r="A180" s="434"/>
      <c r="B180" s="434"/>
      <c r="C180" s="704"/>
      <c r="D180" s="706"/>
      <c r="E180" s="705"/>
      <c r="F180" s="709"/>
      <c r="G180" s="709"/>
      <c r="H180" s="46">
        <v>42785</v>
      </c>
      <c r="I180" s="103">
        <f>I179</f>
        <v>4726</v>
      </c>
      <c r="J180" s="48">
        <v>42786</v>
      </c>
      <c r="K180" s="298">
        <v>4726</v>
      </c>
    </row>
    <row r="181" spans="1:11" ht="12.75">
      <c r="A181" s="434"/>
      <c r="B181" s="434"/>
      <c r="C181" s="704"/>
      <c r="D181" s="706"/>
      <c r="E181" s="705"/>
      <c r="F181" s="709"/>
      <c r="G181" s="709"/>
      <c r="H181" s="46">
        <v>42813</v>
      </c>
      <c r="I181" s="103">
        <f>I180</f>
        <v>4726</v>
      </c>
      <c r="J181" s="48">
        <v>42814</v>
      </c>
      <c r="K181" s="298">
        <v>4726</v>
      </c>
    </row>
    <row r="182" spans="1:11" ht="12.75">
      <c r="A182" s="434"/>
      <c r="B182" s="434"/>
      <c r="C182" s="704"/>
      <c r="D182" s="706"/>
      <c r="E182" s="705"/>
      <c r="F182" s="709"/>
      <c r="G182" s="709"/>
      <c r="H182" s="46">
        <v>42844</v>
      </c>
      <c r="I182" s="103">
        <f>I181</f>
        <v>4726</v>
      </c>
      <c r="J182" s="48">
        <v>42844</v>
      </c>
      <c r="K182" s="298">
        <v>4726</v>
      </c>
    </row>
    <row r="183" spans="1:11" ht="12.75">
      <c r="A183" s="434"/>
      <c r="B183" s="434"/>
      <c r="C183" s="704"/>
      <c r="D183" s="706"/>
      <c r="E183" s="705"/>
      <c r="F183" s="709"/>
      <c r="G183" s="709"/>
      <c r="H183" s="46">
        <v>42874</v>
      </c>
      <c r="I183" s="103">
        <f>I182</f>
        <v>4726</v>
      </c>
      <c r="J183" s="48">
        <v>42879</v>
      </c>
      <c r="K183" s="298">
        <v>4726</v>
      </c>
    </row>
    <row r="184" spans="1:11" ht="12.75">
      <c r="A184" s="463">
        <v>31</v>
      </c>
      <c r="B184" s="463" t="s">
        <v>95</v>
      </c>
      <c r="C184" s="703">
        <v>3128253</v>
      </c>
      <c r="D184" s="707" t="s">
        <v>37</v>
      </c>
      <c r="E184" s="710">
        <v>238</v>
      </c>
      <c r="F184" s="708">
        <f>E184*17</f>
        <v>4046</v>
      </c>
      <c r="G184" s="708">
        <f>E184*51</f>
        <v>12138</v>
      </c>
      <c r="H184" s="21">
        <v>42723</v>
      </c>
      <c r="I184" s="75">
        <f>G184/6</f>
        <v>2023</v>
      </c>
      <c r="J184" s="23">
        <v>42754</v>
      </c>
      <c r="K184" s="299">
        <v>2023</v>
      </c>
    </row>
    <row r="185" spans="1:11" ht="12.75">
      <c r="A185" s="463"/>
      <c r="B185" s="463"/>
      <c r="C185" s="703"/>
      <c r="D185" s="707"/>
      <c r="E185" s="710"/>
      <c r="F185" s="708"/>
      <c r="G185" s="708"/>
      <c r="H185" s="21">
        <v>42754</v>
      </c>
      <c r="I185" s="75">
        <f>I184</f>
        <v>2023</v>
      </c>
      <c r="J185" s="23">
        <v>42754</v>
      </c>
      <c r="K185" s="299">
        <v>2023</v>
      </c>
    </row>
    <row r="186" spans="1:11" ht="12.75">
      <c r="A186" s="463"/>
      <c r="B186" s="463"/>
      <c r="C186" s="703"/>
      <c r="D186" s="707"/>
      <c r="E186" s="710"/>
      <c r="F186" s="708"/>
      <c r="G186" s="708"/>
      <c r="H186" s="21">
        <v>42785</v>
      </c>
      <c r="I186" s="75">
        <f>I185</f>
        <v>2023</v>
      </c>
      <c r="J186" s="23">
        <v>42782</v>
      </c>
      <c r="K186" s="299">
        <v>2023</v>
      </c>
    </row>
    <row r="187" spans="1:11" ht="12.75">
      <c r="A187" s="463"/>
      <c r="B187" s="463"/>
      <c r="C187" s="703"/>
      <c r="D187" s="707"/>
      <c r="E187" s="710"/>
      <c r="F187" s="708"/>
      <c r="G187" s="708"/>
      <c r="H187" s="21">
        <v>42813</v>
      </c>
      <c r="I187" s="75">
        <f>I186</f>
        <v>2023</v>
      </c>
      <c r="J187" s="23">
        <v>42815</v>
      </c>
      <c r="K187" s="299">
        <v>2023</v>
      </c>
    </row>
    <row r="188" spans="1:11" ht="12.75">
      <c r="A188" s="463"/>
      <c r="B188" s="463"/>
      <c r="C188" s="703"/>
      <c r="D188" s="707"/>
      <c r="E188" s="710"/>
      <c r="F188" s="708"/>
      <c r="G188" s="708"/>
      <c r="H188" s="21">
        <v>42844</v>
      </c>
      <c r="I188" s="75">
        <f>I187</f>
        <v>2023</v>
      </c>
      <c r="J188" s="23">
        <v>42843</v>
      </c>
      <c r="K188" s="299">
        <v>2023</v>
      </c>
    </row>
    <row r="189" spans="1:11" ht="12.75">
      <c r="A189" s="463"/>
      <c r="B189" s="463"/>
      <c r="C189" s="703"/>
      <c r="D189" s="707"/>
      <c r="E189" s="710"/>
      <c r="F189" s="708"/>
      <c r="G189" s="708"/>
      <c r="H189" s="21">
        <v>42874</v>
      </c>
      <c r="I189" s="75">
        <f>I188</f>
        <v>2023</v>
      </c>
      <c r="J189" s="23">
        <v>42866</v>
      </c>
      <c r="K189" s="299">
        <v>2023</v>
      </c>
    </row>
    <row r="190" spans="1:13" ht="12.75">
      <c r="A190" s="434">
        <v>31</v>
      </c>
      <c r="B190" s="434" t="s">
        <v>95</v>
      </c>
      <c r="C190" s="704">
        <v>3129608</v>
      </c>
      <c r="D190" s="706" t="s">
        <v>38</v>
      </c>
      <c r="E190" s="705">
        <v>146</v>
      </c>
      <c r="F190" s="709">
        <f>E190*17</f>
        <v>2482</v>
      </c>
      <c r="G190" s="709">
        <f>E190*51</f>
        <v>7446</v>
      </c>
      <c r="H190" s="46">
        <v>42723</v>
      </c>
      <c r="I190" s="103">
        <f>G190/6</f>
        <v>1241</v>
      </c>
      <c r="J190" s="48"/>
      <c r="K190" s="298"/>
      <c r="M190" s="390"/>
    </row>
    <row r="191" spans="1:13" ht="12.75">
      <c r="A191" s="434"/>
      <c r="B191" s="434"/>
      <c r="C191" s="704"/>
      <c r="D191" s="706"/>
      <c r="E191" s="705"/>
      <c r="F191" s="709"/>
      <c r="G191" s="709"/>
      <c r="H191" s="46">
        <v>42754</v>
      </c>
      <c r="I191" s="103">
        <f>I190</f>
        <v>1241</v>
      </c>
      <c r="J191" s="48"/>
      <c r="K191" s="298"/>
      <c r="M191" s="390"/>
    </row>
    <row r="192" spans="1:13" ht="12.75">
      <c r="A192" s="434"/>
      <c r="B192" s="434"/>
      <c r="C192" s="704"/>
      <c r="D192" s="706"/>
      <c r="E192" s="705"/>
      <c r="F192" s="709"/>
      <c r="G192" s="709"/>
      <c r="H192" s="46">
        <v>42785</v>
      </c>
      <c r="I192" s="103">
        <f>I191</f>
        <v>1241</v>
      </c>
      <c r="J192" s="48"/>
      <c r="K192" s="298"/>
      <c r="M192" s="390"/>
    </row>
    <row r="193" spans="1:13" ht="12.75">
      <c r="A193" s="434"/>
      <c r="B193" s="434"/>
      <c r="C193" s="704"/>
      <c r="D193" s="706"/>
      <c r="E193" s="705"/>
      <c r="F193" s="709"/>
      <c r="G193" s="709"/>
      <c r="H193" s="46">
        <v>42813</v>
      </c>
      <c r="I193" s="103">
        <f>I192</f>
        <v>1241</v>
      </c>
      <c r="J193" s="48">
        <v>42972</v>
      </c>
      <c r="K193" s="104">
        <v>1241</v>
      </c>
      <c r="M193" s="390"/>
    </row>
    <row r="194" spans="1:13" ht="12.75">
      <c r="A194" s="434"/>
      <c r="B194" s="434"/>
      <c r="C194" s="704"/>
      <c r="D194" s="706"/>
      <c r="E194" s="705"/>
      <c r="F194" s="709"/>
      <c r="G194" s="709"/>
      <c r="H194" s="46">
        <v>42844</v>
      </c>
      <c r="I194" s="103">
        <f>I193</f>
        <v>1241</v>
      </c>
      <c r="J194" s="48"/>
      <c r="K194" s="298"/>
      <c r="M194" s="390"/>
    </row>
    <row r="195" spans="1:13" ht="12.75">
      <c r="A195" s="434"/>
      <c r="B195" s="434"/>
      <c r="C195" s="704"/>
      <c r="D195" s="706"/>
      <c r="E195" s="705"/>
      <c r="F195" s="709"/>
      <c r="G195" s="709"/>
      <c r="H195" s="46">
        <v>42874</v>
      </c>
      <c r="I195" s="103">
        <f>I194</f>
        <v>1241</v>
      </c>
      <c r="J195" s="48"/>
      <c r="K195" s="298"/>
      <c r="M195" s="390"/>
    </row>
    <row r="196" spans="1:11" ht="12.75">
      <c r="A196" s="463">
        <v>31</v>
      </c>
      <c r="B196" s="463" t="s">
        <v>95</v>
      </c>
      <c r="C196" s="703">
        <v>3129657</v>
      </c>
      <c r="D196" s="707" t="s">
        <v>39</v>
      </c>
      <c r="E196" s="710">
        <v>381</v>
      </c>
      <c r="F196" s="708">
        <f>E196*17</f>
        <v>6477</v>
      </c>
      <c r="G196" s="708">
        <f>E196*51</f>
        <v>19431</v>
      </c>
      <c r="H196" s="21">
        <v>42723</v>
      </c>
      <c r="I196" s="75">
        <f>G196/6</f>
        <v>3238.5</v>
      </c>
      <c r="J196" s="23">
        <v>42916</v>
      </c>
      <c r="K196" s="299">
        <v>3238.5</v>
      </c>
    </row>
    <row r="197" spans="1:11" ht="12.75">
      <c r="A197" s="463"/>
      <c r="B197" s="463"/>
      <c r="C197" s="703"/>
      <c r="D197" s="707"/>
      <c r="E197" s="710"/>
      <c r="F197" s="708"/>
      <c r="G197" s="708"/>
      <c r="H197" s="21">
        <v>42754</v>
      </c>
      <c r="I197" s="75">
        <f>I196</f>
        <v>3238.5</v>
      </c>
      <c r="J197" s="23">
        <v>42916</v>
      </c>
      <c r="K197" s="299">
        <v>3238.5</v>
      </c>
    </row>
    <row r="198" spans="1:11" ht="12.75">
      <c r="A198" s="463"/>
      <c r="B198" s="463"/>
      <c r="C198" s="703"/>
      <c r="D198" s="707"/>
      <c r="E198" s="710"/>
      <c r="F198" s="708"/>
      <c r="G198" s="708"/>
      <c r="H198" s="21">
        <v>42785</v>
      </c>
      <c r="I198" s="75">
        <f>I197</f>
        <v>3238.5</v>
      </c>
      <c r="J198" s="23">
        <v>42916</v>
      </c>
      <c r="K198" s="299">
        <v>3238.5</v>
      </c>
    </row>
    <row r="199" spans="1:11" ht="12.75">
      <c r="A199" s="463"/>
      <c r="B199" s="463"/>
      <c r="C199" s="703"/>
      <c r="D199" s="707"/>
      <c r="E199" s="710"/>
      <c r="F199" s="708"/>
      <c r="G199" s="708"/>
      <c r="H199" s="21">
        <v>42813</v>
      </c>
      <c r="I199" s="75">
        <f>I198</f>
        <v>3238.5</v>
      </c>
      <c r="J199" s="23">
        <v>42916</v>
      </c>
      <c r="K199" s="299">
        <v>3238.5</v>
      </c>
    </row>
    <row r="200" spans="1:11" ht="12.75">
      <c r="A200" s="463"/>
      <c r="B200" s="463"/>
      <c r="C200" s="703"/>
      <c r="D200" s="707"/>
      <c r="E200" s="710"/>
      <c r="F200" s="708"/>
      <c r="G200" s="708"/>
      <c r="H200" s="21">
        <v>42844</v>
      </c>
      <c r="I200" s="75">
        <f>I199</f>
        <v>3238.5</v>
      </c>
      <c r="J200" s="23">
        <v>42958</v>
      </c>
      <c r="K200" s="299">
        <v>3238.5</v>
      </c>
    </row>
    <row r="201" spans="1:11" ht="12.75">
      <c r="A201" s="463"/>
      <c r="B201" s="463"/>
      <c r="C201" s="703"/>
      <c r="D201" s="707"/>
      <c r="E201" s="710"/>
      <c r="F201" s="708"/>
      <c r="G201" s="708"/>
      <c r="H201" s="21">
        <v>42874</v>
      </c>
      <c r="I201" s="75">
        <f>I200</f>
        <v>3238.5</v>
      </c>
      <c r="J201" s="23">
        <v>42957</v>
      </c>
      <c r="K201" s="299">
        <v>3238.5</v>
      </c>
    </row>
    <row r="202" spans="1:11" ht="12.75">
      <c r="A202" s="434">
        <v>31</v>
      </c>
      <c r="B202" s="434" t="s">
        <v>95</v>
      </c>
      <c r="C202" s="704">
        <v>3130051</v>
      </c>
      <c r="D202" s="706" t="s">
        <v>40</v>
      </c>
      <c r="E202" s="705">
        <v>275</v>
      </c>
      <c r="F202" s="709">
        <f>E202*17</f>
        <v>4675</v>
      </c>
      <c r="G202" s="709">
        <f>E202*51</f>
        <v>14025</v>
      </c>
      <c r="H202" s="46">
        <v>42723</v>
      </c>
      <c r="I202" s="103">
        <f>G202/6</f>
        <v>2337.5</v>
      </c>
      <c r="J202" s="48">
        <v>42720</v>
      </c>
      <c r="K202" s="298">
        <v>2337.5</v>
      </c>
    </row>
    <row r="203" spans="1:11" ht="12.75">
      <c r="A203" s="434"/>
      <c r="B203" s="434"/>
      <c r="C203" s="704"/>
      <c r="D203" s="706"/>
      <c r="E203" s="705"/>
      <c r="F203" s="709"/>
      <c r="G203" s="709"/>
      <c r="H203" s="46">
        <v>42754</v>
      </c>
      <c r="I203" s="103">
        <f>I202</f>
        <v>2337.5</v>
      </c>
      <c r="J203" s="48">
        <v>42786</v>
      </c>
      <c r="K203" s="298">
        <v>2337.5</v>
      </c>
    </row>
    <row r="204" spans="1:11" ht="12.75">
      <c r="A204" s="434"/>
      <c r="B204" s="434"/>
      <c r="C204" s="704"/>
      <c r="D204" s="706"/>
      <c r="E204" s="705"/>
      <c r="F204" s="709"/>
      <c r="G204" s="709"/>
      <c r="H204" s="46">
        <v>42785</v>
      </c>
      <c r="I204" s="103">
        <f>I203</f>
        <v>2337.5</v>
      </c>
      <c r="J204" s="48">
        <v>42783</v>
      </c>
      <c r="K204" s="298">
        <v>2337.5</v>
      </c>
    </row>
    <row r="205" spans="1:11" ht="12.75">
      <c r="A205" s="434"/>
      <c r="B205" s="434"/>
      <c r="C205" s="704"/>
      <c r="D205" s="706"/>
      <c r="E205" s="705"/>
      <c r="F205" s="709"/>
      <c r="G205" s="709"/>
      <c r="H205" s="46">
        <v>42813</v>
      </c>
      <c r="I205" s="103">
        <f>I204</f>
        <v>2337.5</v>
      </c>
      <c r="J205" s="48">
        <v>42815</v>
      </c>
      <c r="K205" s="298">
        <v>2337.5</v>
      </c>
    </row>
    <row r="206" spans="1:11" ht="12.75">
      <c r="A206" s="434"/>
      <c r="B206" s="434"/>
      <c r="C206" s="704"/>
      <c r="D206" s="706"/>
      <c r="E206" s="705"/>
      <c r="F206" s="709"/>
      <c r="G206" s="709"/>
      <c r="H206" s="46">
        <v>42844</v>
      </c>
      <c r="I206" s="103">
        <f>I205</f>
        <v>2337.5</v>
      </c>
      <c r="J206" s="48">
        <v>42844</v>
      </c>
      <c r="K206" s="298">
        <v>2337.5</v>
      </c>
    </row>
    <row r="207" spans="1:11" ht="12.75">
      <c r="A207" s="434"/>
      <c r="B207" s="434"/>
      <c r="C207" s="704"/>
      <c r="D207" s="706"/>
      <c r="E207" s="705"/>
      <c r="F207" s="709"/>
      <c r="G207" s="709"/>
      <c r="H207" s="46">
        <v>42874</v>
      </c>
      <c r="I207" s="103">
        <f>I206</f>
        <v>2337.5</v>
      </c>
      <c r="J207" s="48">
        <v>42880</v>
      </c>
      <c r="K207" s="298">
        <v>2337.5</v>
      </c>
    </row>
    <row r="208" spans="1:11" ht="12.75">
      <c r="A208" s="463">
        <v>31</v>
      </c>
      <c r="B208" s="463" t="s">
        <v>95</v>
      </c>
      <c r="C208" s="703">
        <v>3130655</v>
      </c>
      <c r="D208" s="707" t="s">
        <v>41</v>
      </c>
      <c r="E208" s="710">
        <v>343</v>
      </c>
      <c r="F208" s="708">
        <f>E208*17</f>
        <v>5831</v>
      </c>
      <c r="G208" s="708">
        <f>E208*51</f>
        <v>17493</v>
      </c>
      <c r="H208" s="21">
        <v>42723</v>
      </c>
      <c r="I208" s="75">
        <f>G208/6</f>
        <v>2915.5</v>
      </c>
      <c r="J208" s="23">
        <v>42965</v>
      </c>
      <c r="K208" s="24">
        <v>2915.5</v>
      </c>
    </row>
    <row r="209" spans="1:11" ht="12.75">
      <c r="A209" s="463"/>
      <c r="B209" s="463"/>
      <c r="C209" s="703"/>
      <c r="D209" s="707"/>
      <c r="E209" s="710"/>
      <c r="F209" s="708"/>
      <c r="G209" s="708"/>
      <c r="H209" s="21">
        <v>42754</v>
      </c>
      <c r="I209" s="75">
        <f>I208</f>
        <v>2915.5</v>
      </c>
      <c r="J209" s="23">
        <v>42965</v>
      </c>
      <c r="K209" s="24">
        <v>2915.5</v>
      </c>
    </row>
    <row r="210" spans="1:11" ht="12.75">
      <c r="A210" s="463"/>
      <c r="B210" s="463"/>
      <c r="C210" s="703"/>
      <c r="D210" s="707"/>
      <c r="E210" s="710"/>
      <c r="F210" s="708"/>
      <c r="G210" s="708"/>
      <c r="H210" s="21">
        <v>42785</v>
      </c>
      <c r="I210" s="75">
        <f>I209</f>
        <v>2915.5</v>
      </c>
      <c r="J210" s="23">
        <v>42977</v>
      </c>
      <c r="K210" s="299">
        <v>2915.5</v>
      </c>
    </row>
    <row r="211" spans="1:11" ht="12.75">
      <c r="A211" s="463"/>
      <c r="B211" s="463"/>
      <c r="C211" s="703"/>
      <c r="D211" s="707"/>
      <c r="E211" s="710"/>
      <c r="F211" s="708"/>
      <c r="G211" s="708"/>
      <c r="H211" s="21">
        <v>42813</v>
      </c>
      <c r="I211" s="75">
        <f>I210</f>
        <v>2915.5</v>
      </c>
      <c r="J211" s="23">
        <v>42977</v>
      </c>
      <c r="K211" s="299">
        <v>2915.5</v>
      </c>
    </row>
    <row r="212" spans="1:11" ht="12.75">
      <c r="A212" s="463"/>
      <c r="B212" s="463"/>
      <c r="C212" s="703"/>
      <c r="D212" s="707"/>
      <c r="E212" s="710"/>
      <c r="F212" s="708"/>
      <c r="G212" s="708"/>
      <c r="H212" s="21">
        <v>42844</v>
      </c>
      <c r="I212" s="75">
        <f>I211</f>
        <v>2915.5</v>
      </c>
      <c r="J212" s="23">
        <v>42977</v>
      </c>
      <c r="K212" s="299">
        <v>2915.5</v>
      </c>
    </row>
    <row r="213" spans="1:11" ht="12.75">
      <c r="A213" s="463"/>
      <c r="B213" s="463"/>
      <c r="C213" s="703"/>
      <c r="D213" s="707"/>
      <c r="E213" s="710"/>
      <c r="F213" s="708"/>
      <c r="G213" s="708"/>
      <c r="H213" s="21">
        <v>42874</v>
      </c>
      <c r="I213" s="75">
        <f>I212</f>
        <v>2915.5</v>
      </c>
      <c r="J213" s="23">
        <v>42983</v>
      </c>
      <c r="K213" s="24">
        <v>2915.5</v>
      </c>
    </row>
    <row r="214" spans="1:11" ht="12.75">
      <c r="A214" s="434">
        <v>31</v>
      </c>
      <c r="B214" s="434" t="s">
        <v>95</v>
      </c>
      <c r="C214" s="704">
        <v>3132008</v>
      </c>
      <c r="D214" s="706" t="s">
        <v>42</v>
      </c>
      <c r="E214" s="705">
        <v>229</v>
      </c>
      <c r="F214" s="709">
        <f>E214*17</f>
        <v>3893</v>
      </c>
      <c r="G214" s="709">
        <f>E214*51</f>
        <v>11679</v>
      </c>
      <c r="H214" s="46">
        <v>42723</v>
      </c>
      <c r="I214" s="103">
        <f>G214/6</f>
        <v>1946.5</v>
      </c>
      <c r="J214" s="48">
        <v>42915</v>
      </c>
      <c r="K214" s="298">
        <v>1946.5</v>
      </c>
    </row>
    <row r="215" spans="1:11" ht="12.75">
      <c r="A215" s="434"/>
      <c r="B215" s="434"/>
      <c r="C215" s="704"/>
      <c r="D215" s="706"/>
      <c r="E215" s="705"/>
      <c r="F215" s="709"/>
      <c r="G215" s="709"/>
      <c r="H215" s="46">
        <v>42754</v>
      </c>
      <c r="I215" s="103">
        <f>I214</f>
        <v>1946.5</v>
      </c>
      <c r="J215" s="48">
        <v>42915</v>
      </c>
      <c r="K215" s="298">
        <v>1946.5</v>
      </c>
    </row>
    <row r="216" spans="1:11" ht="12.75">
      <c r="A216" s="434"/>
      <c r="B216" s="434"/>
      <c r="C216" s="704"/>
      <c r="D216" s="706"/>
      <c r="E216" s="705"/>
      <c r="F216" s="709"/>
      <c r="G216" s="709"/>
      <c r="H216" s="46">
        <v>42785</v>
      </c>
      <c r="I216" s="103">
        <f>I215</f>
        <v>1946.5</v>
      </c>
      <c r="J216" s="48">
        <v>42915</v>
      </c>
      <c r="K216" s="298">
        <v>1946.5</v>
      </c>
    </row>
    <row r="217" spans="1:11" ht="12.75">
      <c r="A217" s="434"/>
      <c r="B217" s="434"/>
      <c r="C217" s="704"/>
      <c r="D217" s="706"/>
      <c r="E217" s="705"/>
      <c r="F217" s="709"/>
      <c r="G217" s="709"/>
      <c r="H217" s="46">
        <v>42813</v>
      </c>
      <c r="I217" s="103">
        <f>I216</f>
        <v>1946.5</v>
      </c>
      <c r="J217" s="48">
        <v>42915</v>
      </c>
      <c r="K217" s="298">
        <v>1946.5</v>
      </c>
    </row>
    <row r="218" spans="1:11" ht="12.75">
      <c r="A218" s="434"/>
      <c r="B218" s="434"/>
      <c r="C218" s="704"/>
      <c r="D218" s="706"/>
      <c r="E218" s="705"/>
      <c r="F218" s="709"/>
      <c r="G218" s="709"/>
      <c r="H218" s="46">
        <v>42844</v>
      </c>
      <c r="I218" s="103">
        <f>I217</f>
        <v>1946.5</v>
      </c>
      <c r="J218" s="48">
        <v>42977</v>
      </c>
      <c r="K218" s="298">
        <v>1946.5</v>
      </c>
    </row>
    <row r="219" spans="1:11" ht="12.75">
      <c r="A219" s="434"/>
      <c r="B219" s="434"/>
      <c r="C219" s="704"/>
      <c r="D219" s="706"/>
      <c r="E219" s="705"/>
      <c r="F219" s="709"/>
      <c r="G219" s="709"/>
      <c r="H219" s="46">
        <v>42874</v>
      </c>
      <c r="I219" s="103">
        <f>I218</f>
        <v>1946.5</v>
      </c>
      <c r="J219" s="48">
        <v>42977</v>
      </c>
      <c r="K219" s="298">
        <v>1946.5</v>
      </c>
    </row>
    <row r="220" spans="1:11" ht="12.75">
      <c r="A220" s="463">
        <v>31</v>
      </c>
      <c r="B220" s="463" t="s">
        <v>95</v>
      </c>
      <c r="C220" s="703">
        <v>3132107</v>
      </c>
      <c r="D220" s="713" t="s">
        <v>43</v>
      </c>
      <c r="E220" s="741">
        <v>448</v>
      </c>
      <c r="F220" s="711">
        <f>E220*17</f>
        <v>7616</v>
      </c>
      <c r="G220" s="711">
        <f>E220*51</f>
        <v>22848</v>
      </c>
      <c r="H220" s="21">
        <v>42723</v>
      </c>
      <c r="I220" s="75">
        <f>G220/6</f>
        <v>3808</v>
      </c>
      <c r="J220" s="23">
        <v>42916</v>
      </c>
      <c r="K220" s="299">
        <v>3808</v>
      </c>
    </row>
    <row r="221" spans="1:11" ht="12.75">
      <c r="A221" s="463"/>
      <c r="B221" s="463"/>
      <c r="C221" s="703"/>
      <c r="D221" s="713"/>
      <c r="E221" s="741"/>
      <c r="F221" s="711"/>
      <c r="G221" s="711"/>
      <c r="H221" s="21">
        <v>42754</v>
      </c>
      <c r="I221" s="75">
        <f>I220</f>
        <v>3808</v>
      </c>
      <c r="J221" s="23">
        <v>42754</v>
      </c>
      <c r="K221" s="299">
        <v>3808</v>
      </c>
    </row>
    <row r="222" spans="1:11" ht="12.75">
      <c r="A222" s="463"/>
      <c r="B222" s="463"/>
      <c r="C222" s="703"/>
      <c r="D222" s="713"/>
      <c r="E222" s="741"/>
      <c r="F222" s="711"/>
      <c r="G222" s="711"/>
      <c r="H222" s="21">
        <v>42785</v>
      </c>
      <c r="I222" s="75">
        <f>I221</f>
        <v>3808</v>
      </c>
      <c r="J222" s="23">
        <v>42786</v>
      </c>
      <c r="K222" s="299">
        <v>3808</v>
      </c>
    </row>
    <row r="223" spans="1:11" ht="12.75">
      <c r="A223" s="463"/>
      <c r="B223" s="463"/>
      <c r="C223" s="703"/>
      <c r="D223" s="713"/>
      <c r="E223" s="741"/>
      <c r="F223" s="711"/>
      <c r="G223" s="711"/>
      <c r="H223" s="21">
        <v>42813</v>
      </c>
      <c r="I223" s="75">
        <f>I222</f>
        <v>3808</v>
      </c>
      <c r="J223" s="23">
        <v>42814</v>
      </c>
      <c r="K223" s="299">
        <v>3808</v>
      </c>
    </row>
    <row r="224" spans="1:11" ht="12.75">
      <c r="A224" s="463"/>
      <c r="B224" s="463"/>
      <c r="C224" s="703"/>
      <c r="D224" s="713"/>
      <c r="E224" s="741"/>
      <c r="F224" s="711"/>
      <c r="G224" s="711"/>
      <c r="H224" s="21">
        <v>42844</v>
      </c>
      <c r="I224" s="75">
        <f>I223</f>
        <v>3808</v>
      </c>
      <c r="J224" s="23">
        <v>42843</v>
      </c>
      <c r="K224" s="299">
        <v>3808</v>
      </c>
    </row>
    <row r="225" spans="1:11" ht="12.75">
      <c r="A225" s="463"/>
      <c r="B225" s="463"/>
      <c r="C225" s="703"/>
      <c r="D225" s="713"/>
      <c r="E225" s="741"/>
      <c r="F225" s="711"/>
      <c r="G225" s="711"/>
      <c r="H225" s="21">
        <v>42874</v>
      </c>
      <c r="I225" s="75">
        <f>I224</f>
        <v>3808</v>
      </c>
      <c r="J225" s="23">
        <v>42937</v>
      </c>
      <c r="K225" s="299">
        <v>3808</v>
      </c>
    </row>
    <row r="226" spans="1:11" ht="12.75">
      <c r="A226" s="434">
        <v>31</v>
      </c>
      <c r="B226" s="434" t="s">
        <v>95</v>
      </c>
      <c r="C226" s="704">
        <v>3132503</v>
      </c>
      <c r="D226" s="706" t="s">
        <v>44</v>
      </c>
      <c r="E226" s="705">
        <v>104</v>
      </c>
      <c r="F226" s="709">
        <f>E226*17</f>
        <v>1768</v>
      </c>
      <c r="G226" s="709">
        <f>E226*51</f>
        <v>5304</v>
      </c>
      <c r="H226" s="46">
        <v>42723</v>
      </c>
      <c r="I226" s="103">
        <f>G226/5</f>
        <v>1060.8</v>
      </c>
      <c r="J226" s="48">
        <v>42920</v>
      </c>
      <c r="K226" s="298">
        <v>1060.8</v>
      </c>
    </row>
    <row r="227" spans="1:11" ht="12.75">
      <c r="A227" s="434"/>
      <c r="B227" s="434"/>
      <c r="C227" s="704"/>
      <c r="D227" s="706"/>
      <c r="E227" s="705"/>
      <c r="F227" s="709"/>
      <c r="G227" s="709"/>
      <c r="H227" s="46">
        <v>42754</v>
      </c>
      <c r="I227" s="103">
        <f>I226</f>
        <v>1060.8</v>
      </c>
      <c r="J227" s="48">
        <v>42920</v>
      </c>
      <c r="K227" s="298">
        <v>1060.8</v>
      </c>
    </row>
    <row r="228" spans="1:11" ht="12.75">
      <c r="A228" s="434"/>
      <c r="B228" s="434"/>
      <c r="C228" s="704"/>
      <c r="D228" s="706"/>
      <c r="E228" s="705"/>
      <c r="F228" s="709"/>
      <c r="G228" s="709"/>
      <c r="H228" s="46">
        <v>42785</v>
      </c>
      <c r="I228" s="103">
        <f>I227</f>
        <v>1060.8</v>
      </c>
      <c r="J228" s="48">
        <v>42920</v>
      </c>
      <c r="K228" s="298">
        <v>1060.8</v>
      </c>
    </row>
    <row r="229" spans="1:11" ht="12.75">
      <c r="A229" s="434"/>
      <c r="B229" s="434"/>
      <c r="C229" s="704"/>
      <c r="D229" s="706"/>
      <c r="E229" s="705"/>
      <c r="F229" s="709"/>
      <c r="G229" s="709"/>
      <c r="H229" s="46">
        <v>42813</v>
      </c>
      <c r="I229" s="103">
        <f>I228</f>
        <v>1060.8</v>
      </c>
      <c r="J229" s="48">
        <v>42921</v>
      </c>
      <c r="K229" s="298">
        <v>1060.8</v>
      </c>
    </row>
    <row r="230" spans="1:11" ht="12.75">
      <c r="A230" s="434"/>
      <c r="B230" s="434"/>
      <c r="C230" s="704"/>
      <c r="D230" s="706"/>
      <c r="E230" s="705"/>
      <c r="F230" s="709"/>
      <c r="G230" s="709"/>
      <c r="H230" s="46">
        <v>42844</v>
      </c>
      <c r="I230" s="103">
        <f>I229</f>
        <v>1060.8</v>
      </c>
      <c r="J230" s="48">
        <v>42942</v>
      </c>
      <c r="K230" s="298">
        <v>1060.8</v>
      </c>
    </row>
    <row r="231" spans="1:11" ht="12.75">
      <c r="A231" s="463">
        <v>31</v>
      </c>
      <c r="B231" s="463" t="s">
        <v>95</v>
      </c>
      <c r="C231" s="703">
        <v>3135050</v>
      </c>
      <c r="D231" s="707" t="s">
        <v>45</v>
      </c>
      <c r="E231" s="710">
        <v>285</v>
      </c>
      <c r="F231" s="708">
        <f>E231*17</f>
        <v>4845</v>
      </c>
      <c r="G231" s="708">
        <f>E231*51</f>
        <v>14535</v>
      </c>
      <c r="H231" s="21">
        <v>42723</v>
      </c>
      <c r="I231" s="75">
        <f>G231/6</f>
        <v>2422.5</v>
      </c>
      <c r="J231" s="23">
        <v>42733</v>
      </c>
      <c r="K231" s="299">
        <v>2422.5</v>
      </c>
    </row>
    <row r="232" spans="1:11" ht="12.75">
      <c r="A232" s="463"/>
      <c r="B232" s="463"/>
      <c r="C232" s="703"/>
      <c r="D232" s="707"/>
      <c r="E232" s="710"/>
      <c r="F232" s="708"/>
      <c r="G232" s="708"/>
      <c r="H232" s="21">
        <v>42754</v>
      </c>
      <c r="I232" s="75">
        <f>I231</f>
        <v>2422.5</v>
      </c>
      <c r="J232" s="23">
        <v>42754</v>
      </c>
      <c r="K232" s="299">
        <v>2422.5</v>
      </c>
    </row>
    <row r="233" spans="1:11" ht="12.75">
      <c r="A233" s="463"/>
      <c r="B233" s="463"/>
      <c r="C233" s="703"/>
      <c r="D233" s="707"/>
      <c r="E233" s="710"/>
      <c r="F233" s="708"/>
      <c r="G233" s="708"/>
      <c r="H233" s="21">
        <v>42785</v>
      </c>
      <c r="I233" s="75">
        <f>I232</f>
        <v>2422.5</v>
      </c>
      <c r="J233" s="23">
        <v>42780</v>
      </c>
      <c r="K233" s="299">
        <v>2422.5</v>
      </c>
    </row>
    <row r="234" spans="1:11" ht="12.75">
      <c r="A234" s="463"/>
      <c r="B234" s="463"/>
      <c r="C234" s="703"/>
      <c r="D234" s="707"/>
      <c r="E234" s="710"/>
      <c r="F234" s="708"/>
      <c r="G234" s="708"/>
      <c r="H234" s="21">
        <v>42813</v>
      </c>
      <c r="I234" s="75">
        <f>I233</f>
        <v>2422.5</v>
      </c>
      <c r="J234" s="23">
        <v>42810</v>
      </c>
      <c r="K234" s="299">
        <v>2422.5</v>
      </c>
    </row>
    <row r="235" spans="1:11" ht="12.75">
      <c r="A235" s="463"/>
      <c r="B235" s="463"/>
      <c r="C235" s="703"/>
      <c r="D235" s="707"/>
      <c r="E235" s="710"/>
      <c r="F235" s="708"/>
      <c r="G235" s="708"/>
      <c r="H235" s="21">
        <v>42844</v>
      </c>
      <c r="I235" s="75">
        <f>I234</f>
        <v>2422.5</v>
      </c>
      <c r="J235" s="23">
        <v>42845</v>
      </c>
      <c r="K235" s="299">
        <v>2422.5</v>
      </c>
    </row>
    <row r="236" spans="1:11" ht="12.75">
      <c r="A236" s="463"/>
      <c r="B236" s="463"/>
      <c r="C236" s="703"/>
      <c r="D236" s="707"/>
      <c r="E236" s="710"/>
      <c r="F236" s="708"/>
      <c r="G236" s="708"/>
      <c r="H236" s="21">
        <v>42874</v>
      </c>
      <c r="I236" s="75">
        <f>I235</f>
        <v>2422.5</v>
      </c>
      <c r="J236" s="23">
        <v>42871</v>
      </c>
      <c r="K236" s="299">
        <v>2422.5</v>
      </c>
    </row>
    <row r="237" spans="1:11" ht="12.75">
      <c r="A237" s="434">
        <v>31</v>
      </c>
      <c r="B237" s="434" t="s">
        <v>95</v>
      </c>
      <c r="C237" s="704">
        <v>3135100</v>
      </c>
      <c r="D237" s="706" t="s">
        <v>46</v>
      </c>
      <c r="E237" s="705">
        <v>647</v>
      </c>
      <c r="F237" s="709">
        <f>E237*17</f>
        <v>10999</v>
      </c>
      <c r="G237" s="709">
        <f>E237*51</f>
        <v>32997</v>
      </c>
      <c r="H237" s="46">
        <v>42723</v>
      </c>
      <c r="I237" s="103">
        <f>G237/6</f>
        <v>5499.5</v>
      </c>
      <c r="J237" s="48">
        <v>42789</v>
      </c>
      <c r="K237" s="298">
        <v>5499.5</v>
      </c>
    </row>
    <row r="238" spans="1:11" ht="12.75">
      <c r="A238" s="434"/>
      <c r="B238" s="434"/>
      <c r="C238" s="704"/>
      <c r="D238" s="706"/>
      <c r="E238" s="705"/>
      <c r="F238" s="709"/>
      <c r="G238" s="709"/>
      <c r="H238" s="46">
        <v>42754</v>
      </c>
      <c r="I238" s="103">
        <f>I237</f>
        <v>5499.5</v>
      </c>
      <c r="J238" s="48">
        <v>42789</v>
      </c>
      <c r="K238" s="298">
        <v>5499.5</v>
      </c>
    </row>
    <row r="239" spans="1:11" ht="12.75">
      <c r="A239" s="434"/>
      <c r="B239" s="434"/>
      <c r="C239" s="704"/>
      <c r="D239" s="706"/>
      <c r="E239" s="705"/>
      <c r="F239" s="709"/>
      <c r="G239" s="709"/>
      <c r="H239" s="46">
        <v>42785</v>
      </c>
      <c r="I239" s="103">
        <f>I238</f>
        <v>5499.5</v>
      </c>
      <c r="J239" s="48">
        <v>42789</v>
      </c>
      <c r="K239" s="298">
        <v>5499.5</v>
      </c>
    </row>
    <row r="240" spans="1:11" ht="12.75">
      <c r="A240" s="434"/>
      <c r="B240" s="434"/>
      <c r="C240" s="704"/>
      <c r="D240" s="706"/>
      <c r="E240" s="705"/>
      <c r="F240" s="709"/>
      <c r="G240" s="709"/>
      <c r="H240" s="46">
        <v>42813</v>
      </c>
      <c r="I240" s="103">
        <f>I239</f>
        <v>5499.5</v>
      </c>
      <c r="J240" s="48">
        <v>42804</v>
      </c>
      <c r="K240" s="298">
        <v>5499.5</v>
      </c>
    </row>
    <row r="241" spans="1:11" ht="12.75">
      <c r="A241" s="434"/>
      <c r="B241" s="434"/>
      <c r="C241" s="704"/>
      <c r="D241" s="706"/>
      <c r="E241" s="705"/>
      <c r="F241" s="709"/>
      <c r="G241" s="709"/>
      <c r="H241" s="46">
        <v>42844</v>
      </c>
      <c r="I241" s="103">
        <f>I240</f>
        <v>5499.5</v>
      </c>
      <c r="J241" s="48">
        <v>42850</v>
      </c>
      <c r="K241" s="298">
        <v>5499.5</v>
      </c>
    </row>
    <row r="242" spans="1:11" ht="12.75">
      <c r="A242" s="434"/>
      <c r="B242" s="434"/>
      <c r="C242" s="704"/>
      <c r="D242" s="706"/>
      <c r="E242" s="705"/>
      <c r="F242" s="709"/>
      <c r="G242" s="709"/>
      <c r="H242" s="46">
        <v>42874</v>
      </c>
      <c r="I242" s="103">
        <f>I241</f>
        <v>5499.5</v>
      </c>
      <c r="J242" s="48">
        <v>42879</v>
      </c>
      <c r="K242" s="298">
        <v>5499.5</v>
      </c>
    </row>
    <row r="243" spans="1:11" ht="12.75">
      <c r="A243" s="463">
        <v>31</v>
      </c>
      <c r="B243" s="463" t="s">
        <v>95</v>
      </c>
      <c r="C243" s="703">
        <v>3135357</v>
      </c>
      <c r="D243" s="707" t="s">
        <v>47</v>
      </c>
      <c r="E243" s="710">
        <v>536</v>
      </c>
      <c r="F243" s="708">
        <f>E243*17</f>
        <v>9112</v>
      </c>
      <c r="G243" s="708">
        <f>E243*51</f>
        <v>27336</v>
      </c>
      <c r="H243" s="21">
        <v>42723</v>
      </c>
      <c r="I243" s="75">
        <f>G243/6</f>
        <v>4556</v>
      </c>
      <c r="J243" s="23">
        <v>42773</v>
      </c>
      <c r="K243" s="299">
        <v>4556</v>
      </c>
    </row>
    <row r="244" spans="1:11" ht="12.75">
      <c r="A244" s="463"/>
      <c r="B244" s="463"/>
      <c r="C244" s="703"/>
      <c r="D244" s="707"/>
      <c r="E244" s="710"/>
      <c r="F244" s="708"/>
      <c r="G244" s="708"/>
      <c r="H244" s="21">
        <v>42754</v>
      </c>
      <c r="I244" s="75">
        <f>I243</f>
        <v>4556</v>
      </c>
      <c r="J244" s="23">
        <v>42773</v>
      </c>
      <c r="K244" s="299">
        <v>4556</v>
      </c>
    </row>
    <row r="245" spans="1:11" ht="12.75">
      <c r="A245" s="463"/>
      <c r="B245" s="463"/>
      <c r="C245" s="703"/>
      <c r="D245" s="707"/>
      <c r="E245" s="710"/>
      <c r="F245" s="708"/>
      <c r="G245" s="708"/>
      <c r="H245" s="21">
        <v>42785</v>
      </c>
      <c r="I245" s="75">
        <f>I244</f>
        <v>4556</v>
      </c>
      <c r="J245" s="23">
        <v>42786</v>
      </c>
      <c r="K245" s="299">
        <v>4556</v>
      </c>
    </row>
    <row r="246" spans="1:11" ht="12.75">
      <c r="A246" s="463"/>
      <c r="B246" s="463"/>
      <c r="C246" s="703"/>
      <c r="D246" s="707"/>
      <c r="E246" s="710"/>
      <c r="F246" s="708"/>
      <c r="G246" s="708"/>
      <c r="H246" s="21">
        <v>42813</v>
      </c>
      <c r="I246" s="75">
        <f>I245</f>
        <v>4556</v>
      </c>
      <c r="J246" s="23">
        <v>42814</v>
      </c>
      <c r="K246" s="299">
        <v>4556</v>
      </c>
    </row>
    <row r="247" spans="1:11" ht="12.75">
      <c r="A247" s="463"/>
      <c r="B247" s="463"/>
      <c r="C247" s="703"/>
      <c r="D247" s="707"/>
      <c r="E247" s="710"/>
      <c r="F247" s="708"/>
      <c r="G247" s="708"/>
      <c r="H247" s="21">
        <v>42844</v>
      </c>
      <c r="I247" s="75">
        <f>I246</f>
        <v>4556</v>
      </c>
      <c r="J247" s="23">
        <v>42843</v>
      </c>
      <c r="K247" s="299">
        <v>4556</v>
      </c>
    </row>
    <row r="248" spans="1:11" ht="12.75">
      <c r="A248" s="463"/>
      <c r="B248" s="463"/>
      <c r="C248" s="703"/>
      <c r="D248" s="707"/>
      <c r="E248" s="710"/>
      <c r="F248" s="708"/>
      <c r="G248" s="708"/>
      <c r="H248" s="21">
        <v>42874</v>
      </c>
      <c r="I248" s="75">
        <f>I247</f>
        <v>4556</v>
      </c>
      <c r="J248" s="23">
        <v>42873</v>
      </c>
      <c r="K248" s="299">
        <v>4556</v>
      </c>
    </row>
    <row r="249" spans="1:11" ht="12.75">
      <c r="A249" s="434">
        <v>31</v>
      </c>
      <c r="B249" s="434" t="s">
        <v>95</v>
      </c>
      <c r="C249" s="704">
        <v>3135605</v>
      </c>
      <c r="D249" s="706" t="s">
        <v>48</v>
      </c>
      <c r="E249" s="705">
        <v>217</v>
      </c>
      <c r="F249" s="709">
        <f>E249*17</f>
        <v>3689</v>
      </c>
      <c r="G249" s="709">
        <f>E249*51</f>
        <v>11067</v>
      </c>
      <c r="H249" s="46">
        <v>42723</v>
      </c>
      <c r="I249" s="103">
        <f>G249/6</f>
        <v>1844.5</v>
      </c>
      <c r="J249" s="48">
        <v>42891</v>
      </c>
      <c r="K249" s="298">
        <v>1844.5</v>
      </c>
    </row>
    <row r="250" spans="1:11" ht="12.75">
      <c r="A250" s="434"/>
      <c r="B250" s="434"/>
      <c r="C250" s="704"/>
      <c r="D250" s="706"/>
      <c r="E250" s="705"/>
      <c r="F250" s="709"/>
      <c r="G250" s="709"/>
      <c r="H250" s="46">
        <v>42754</v>
      </c>
      <c r="I250" s="103">
        <f>G249/6</f>
        <v>1844.5</v>
      </c>
      <c r="J250" s="48">
        <v>42894</v>
      </c>
      <c r="K250" s="298">
        <v>1844.5</v>
      </c>
    </row>
    <row r="251" spans="1:11" ht="12.75">
      <c r="A251" s="434"/>
      <c r="B251" s="434"/>
      <c r="C251" s="704"/>
      <c r="D251" s="706"/>
      <c r="E251" s="705"/>
      <c r="F251" s="709"/>
      <c r="G251" s="709"/>
      <c r="H251" s="46">
        <v>42785</v>
      </c>
      <c r="I251" s="103">
        <f>G249/6</f>
        <v>1844.5</v>
      </c>
      <c r="J251" s="48">
        <v>42821</v>
      </c>
      <c r="K251" s="298">
        <v>1844.5</v>
      </c>
    </row>
    <row r="252" spans="1:11" ht="12.75">
      <c r="A252" s="434"/>
      <c r="B252" s="434"/>
      <c r="C252" s="704"/>
      <c r="D252" s="706"/>
      <c r="E252" s="705"/>
      <c r="F252" s="709"/>
      <c r="G252" s="709"/>
      <c r="H252" s="46">
        <v>42813</v>
      </c>
      <c r="I252" s="103">
        <f>G249/6</f>
        <v>1844.5</v>
      </c>
      <c r="J252" s="48">
        <v>42849</v>
      </c>
      <c r="K252" s="298">
        <v>1844.5</v>
      </c>
    </row>
    <row r="253" spans="1:11" ht="12.75">
      <c r="A253" s="434"/>
      <c r="B253" s="434"/>
      <c r="C253" s="704"/>
      <c r="D253" s="706"/>
      <c r="E253" s="705"/>
      <c r="F253" s="709"/>
      <c r="G253" s="709"/>
      <c r="H253" s="46">
        <v>42844</v>
      </c>
      <c r="I253" s="103">
        <f>G249/6</f>
        <v>1844.5</v>
      </c>
      <c r="J253" s="48">
        <v>42908</v>
      </c>
      <c r="K253" s="298">
        <v>1844.5</v>
      </c>
    </row>
    <row r="254" spans="1:11" ht="12.75">
      <c r="A254" s="434"/>
      <c r="B254" s="434"/>
      <c r="C254" s="704"/>
      <c r="D254" s="706"/>
      <c r="E254" s="705"/>
      <c r="F254" s="709"/>
      <c r="G254" s="709"/>
      <c r="H254" s="46">
        <v>42874</v>
      </c>
      <c r="I254" s="103">
        <f>G249/6</f>
        <v>1844.5</v>
      </c>
      <c r="J254" s="48">
        <v>42874</v>
      </c>
      <c r="K254" s="298">
        <v>1844.5</v>
      </c>
    </row>
    <row r="255" spans="1:11" ht="12.75">
      <c r="A255" s="463">
        <v>31</v>
      </c>
      <c r="B255" s="463" t="s">
        <v>95</v>
      </c>
      <c r="C255" s="703">
        <v>3130853</v>
      </c>
      <c r="D255" s="707" t="s">
        <v>180</v>
      </c>
      <c r="E255" s="710">
        <v>34</v>
      </c>
      <c r="F255" s="708">
        <f>E255*17</f>
        <v>578</v>
      </c>
      <c r="G255" s="708">
        <f>E255*51</f>
        <v>1734</v>
      </c>
      <c r="H255" s="21">
        <v>42723</v>
      </c>
      <c r="I255" s="75">
        <f>G255/2</f>
        <v>867</v>
      </c>
      <c r="J255" s="23">
        <v>42746</v>
      </c>
      <c r="K255" s="299">
        <v>867</v>
      </c>
    </row>
    <row r="256" spans="1:11" ht="12.75">
      <c r="A256" s="463"/>
      <c r="B256" s="463"/>
      <c r="C256" s="703"/>
      <c r="D256" s="707"/>
      <c r="E256" s="710"/>
      <c r="F256" s="708"/>
      <c r="G256" s="708"/>
      <c r="H256" s="21">
        <v>42754</v>
      </c>
      <c r="I256" s="75">
        <f>I255</f>
        <v>867</v>
      </c>
      <c r="J256" s="23">
        <v>42746</v>
      </c>
      <c r="K256" s="299">
        <v>867</v>
      </c>
    </row>
    <row r="257" spans="1:11" ht="12.75">
      <c r="A257" s="434">
        <v>31</v>
      </c>
      <c r="B257" s="434" t="s">
        <v>95</v>
      </c>
      <c r="C257" s="704">
        <v>3136009</v>
      </c>
      <c r="D257" s="706" t="s">
        <v>168</v>
      </c>
      <c r="E257" s="705">
        <v>71</v>
      </c>
      <c r="F257" s="709">
        <f>E257*17</f>
        <v>1207</v>
      </c>
      <c r="G257" s="709">
        <f>E257*51</f>
        <v>3621</v>
      </c>
      <c r="H257" s="46">
        <v>42723</v>
      </c>
      <c r="I257" s="103">
        <f>G257/4</f>
        <v>905.25</v>
      </c>
      <c r="J257" s="48">
        <v>42761</v>
      </c>
      <c r="K257" s="298">
        <v>905.25</v>
      </c>
    </row>
    <row r="258" spans="1:11" ht="12.75">
      <c r="A258" s="434"/>
      <c r="B258" s="434"/>
      <c r="C258" s="704"/>
      <c r="D258" s="706"/>
      <c r="E258" s="705"/>
      <c r="F258" s="709"/>
      <c r="G258" s="709"/>
      <c r="H258" s="46">
        <v>42754</v>
      </c>
      <c r="I258" s="103">
        <f>I257</f>
        <v>905.25</v>
      </c>
      <c r="J258" s="48">
        <v>42748</v>
      </c>
      <c r="K258" s="298">
        <v>905.25</v>
      </c>
    </row>
    <row r="259" spans="1:11" ht="12.75">
      <c r="A259" s="434"/>
      <c r="B259" s="434"/>
      <c r="C259" s="704"/>
      <c r="D259" s="706"/>
      <c r="E259" s="705"/>
      <c r="F259" s="709"/>
      <c r="G259" s="709"/>
      <c r="H259" s="46">
        <v>42785</v>
      </c>
      <c r="I259" s="103">
        <f>I258</f>
        <v>905.25</v>
      </c>
      <c r="J259" s="48">
        <v>42786</v>
      </c>
      <c r="K259" s="298">
        <v>905.25</v>
      </c>
    </row>
    <row r="260" spans="1:11" ht="12.75">
      <c r="A260" s="434"/>
      <c r="B260" s="434"/>
      <c r="C260" s="704"/>
      <c r="D260" s="706"/>
      <c r="E260" s="705"/>
      <c r="F260" s="709"/>
      <c r="G260" s="709"/>
      <c r="H260" s="46">
        <v>42813</v>
      </c>
      <c r="I260" s="103">
        <f>I259</f>
        <v>905.25</v>
      </c>
      <c r="J260" s="48">
        <v>42850</v>
      </c>
      <c r="K260" s="298">
        <v>905.25</v>
      </c>
    </row>
    <row r="261" spans="1:11" ht="12.75" customHeight="1">
      <c r="A261" s="463">
        <v>31</v>
      </c>
      <c r="B261" s="463" t="s">
        <v>95</v>
      </c>
      <c r="C261" s="703">
        <v>3136520</v>
      </c>
      <c r="D261" s="707" t="s">
        <v>49</v>
      </c>
      <c r="E261" s="710">
        <v>147</v>
      </c>
      <c r="F261" s="708">
        <f>E261*17</f>
        <v>2499</v>
      </c>
      <c r="G261" s="708">
        <f>E261*51</f>
        <v>7497</v>
      </c>
      <c r="H261" s="21">
        <v>42723</v>
      </c>
      <c r="I261" s="75">
        <f>G261/6</f>
        <v>1249.5</v>
      </c>
      <c r="J261" s="23"/>
      <c r="K261" s="299"/>
    </row>
    <row r="262" spans="1:11" ht="12.75">
      <c r="A262" s="463"/>
      <c r="B262" s="463"/>
      <c r="C262" s="703"/>
      <c r="D262" s="707"/>
      <c r="E262" s="710"/>
      <c r="F262" s="708"/>
      <c r="G262" s="708"/>
      <c r="H262" s="21">
        <v>42754</v>
      </c>
      <c r="I262" s="75">
        <f>I261</f>
        <v>1249.5</v>
      </c>
      <c r="J262" s="23"/>
      <c r="K262" s="299"/>
    </row>
    <row r="263" spans="1:11" ht="12.75">
      <c r="A263" s="463"/>
      <c r="B263" s="463"/>
      <c r="C263" s="703"/>
      <c r="D263" s="707"/>
      <c r="E263" s="710"/>
      <c r="F263" s="708"/>
      <c r="G263" s="708"/>
      <c r="H263" s="21">
        <v>42785</v>
      </c>
      <c r="I263" s="75">
        <f>I262</f>
        <v>1249.5</v>
      </c>
      <c r="J263" s="23"/>
      <c r="K263" s="299"/>
    </row>
    <row r="264" spans="1:11" ht="12.75">
      <c r="A264" s="463"/>
      <c r="B264" s="463"/>
      <c r="C264" s="703"/>
      <c r="D264" s="707"/>
      <c r="E264" s="710"/>
      <c r="F264" s="708"/>
      <c r="G264" s="708"/>
      <c r="H264" s="21">
        <v>42813</v>
      </c>
      <c r="I264" s="75">
        <f>I263</f>
        <v>1249.5</v>
      </c>
      <c r="J264" s="23"/>
      <c r="K264" s="299"/>
    </row>
    <row r="265" spans="1:11" ht="12.75">
      <c r="A265" s="463"/>
      <c r="B265" s="463"/>
      <c r="C265" s="703"/>
      <c r="D265" s="707"/>
      <c r="E265" s="710"/>
      <c r="F265" s="708"/>
      <c r="G265" s="708"/>
      <c r="H265" s="21">
        <v>42844</v>
      </c>
      <c r="I265" s="75">
        <f>I264</f>
        <v>1249.5</v>
      </c>
      <c r="J265" s="23"/>
      <c r="K265" s="299"/>
    </row>
    <row r="266" spans="1:11" ht="12.75">
      <c r="A266" s="463"/>
      <c r="B266" s="463"/>
      <c r="C266" s="703"/>
      <c r="D266" s="707"/>
      <c r="E266" s="710"/>
      <c r="F266" s="708"/>
      <c r="G266" s="708"/>
      <c r="H266" s="21">
        <v>42874</v>
      </c>
      <c r="I266" s="75">
        <f>I265</f>
        <v>1249.5</v>
      </c>
      <c r="J266" s="23"/>
      <c r="K266" s="299"/>
    </row>
    <row r="267" spans="1:11" ht="12.75">
      <c r="A267" s="434">
        <v>31</v>
      </c>
      <c r="B267" s="434" t="s">
        <v>95</v>
      </c>
      <c r="C267" s="704">
        <v>3136579</v>
      </c>
      <c r="D267" s="706" t="s">
        <v>50</v>
      </c>
      <c r="E267" s="705">
        <v>293</v>
      </c>
      <c r="F267" s="709">
        <f>E267*17</f>
        <v>4981</v>
      </c>
      <c r="G267" s="709">
        <f>E267*51</f>
        <v>14943</v>
      </c>
      <c r="H267" s="46">
        <v>42723</v>
      </c>
      <c r="I267" s="103">
        <f>G267/6</f>
        <v>2490.5</v>
      </c>
      <c r="J267" s="48">
        <v>42783</v>
      </c>
      <c r="K267" s="298">
        <v>2490.5</v>
      </c>
    </row>
    <row r="268" spans="1:11" ht="12.75">
      <c r="A268" s="434"/>
      <c r="B268" s="434"/>
      <c r="C268" s="704"/>
      <c r="D268" s="706"/>
      <c r="E268" s="705"/>
      <c r="F268" s="709"/>
      <c r="G268" s="709"/>
      <c r="H268" s="46">
        <v>42754</v>
      </c>
      <c r="I268" s="103">
        <f>I267</f>
        <v>2490.5</v>
      </c>
      <c r="J268" s="48">
        <v>42783</v>
      </c>
      <c r="K268" s="298">
        <v>2490.5</v>
      </c>
    </row>
    <row r="269" spans="1:11" ht="12.75">
      <c r="A269" s="434"/>
      <c r="B269" s="434"/>
      <c r="C269" s="704"/>
      <c r="D269" s="706"/>
      <c r="E269" s="705"/>
      <c r="F269" s="709"/>
      <c r="G269" s="709"/>
      <c r="H269" s="46">
        <v>42785</v>
      </c>
      <c r="I269" s="103">
        <f>I268</f>
        <v>2490.5</v>
      </c>
      <c r="J269" s="48">
        <v>42783</v>
      </c>
      <c r="K269" s="298">
        <v>2490.5</v>
      </c>
    </row>
    <row r="270" spans="1:11" ht="12.75">
      <c r="A270" s="434"/>
      <c r="B270" s="434"/>
      <c r="C270" s="704"/>
      <c r="D270" s="706"/>
      <c r="E270" s="705"/>
      <c r="F270" s="709"/>
      <c r="G270" s="709"/>
      <c r="H270" s="46">
        <v>42813</v>
      </c>
      <c r="I270" s="103">
        <f>I269</f>
        <v>2490.5</v>
      </c>
      <c r="J270" s="48">
        <v>42809</v>
      </c>
      <c r="K270" s="298">
        <v>2490.5</v>
      </c>
    </row>
    <row r="271" spans="1:11" ht="12.75">
      <c r="A271" s="434"/>
      <c r="B271" s="434"/>
      <c r="C271" s="704"/>
      <c r="D271" s="706"/>
      <c r="E271" s="705"/>
      <c r="F271" s="709"/>
      <c r="G271" s="709"/>
      <c r="H271" s="46">
        <v>42844</v>
      </c>
      <c r="I271" s="103">
        <f>I270</f>
        <v>2490.5</v>
      </c>
      <c r="J271" s="48">
        <v>42954</v>
      </c>
      <c r="K271" s="298">
        <v>2490.5</v>
      </c>
    </row>
    <row r="272" spans="1:11" ht="12.75">
      <c r="A272" s="434"/>
      <c r="B272" s="434"/>
      <c r="C272" s="704"/>
      <c r="D272" s="706"/>
      <c r="E272" s="705"/>
      <c r="F272" s="709"/>
      <c r="G272" s="709"/>
      <c r="H272" s="46">
        <v>42874</v>
      </c>
      <c r="I272" s="103">
        <f>I271</f>
        <v>2490.5</v>
      </c>
      <c r="J272" s="48">
        <v>42874</v>
      </c>
      <c r="K272" s="298">
        <v>2490.5</v>
      </c>
    </row>
    <row r="273" spans="1:11" ht="12.75">
      <c r="A273" s="463">
        <v>31</v>
      </c>
      <c r="B273" s="463" t="s">
        <v>95</v>
      </c>
      <c r="C273" s="703">
        <v>3136801</v>
      </c>
      <c r="D273" s="707" t="s">
        <v>51</v>
      </c>
      <c r="E273" s="710">
        <v>163</v>
      </c>
      <c r="F273" s="708">
        <f>E273*17</f>
        <v>2771</v>
      </c>
      <c r="G273" s="708">
        <f>E273*51</f>
        <v>8313</v>
      </c>
      <c r="H273" s="21">
        <v>42723</v>
      </c>
      <c r="I273" s="75">
        <f>G273/6</f>
        <v>1385.5</v>
      </c>
      <c r="J273" s="23">
        <v>42940</v>
      </c>
      <c r="K273" s="299">
        <v>1385.5</v>
      </c>
    </row>
    <row r="274" spans="1:11" ht="12.75">
      <c r="A274" s="463"/>
      <c r="B274" s="463"/>
      <c r="C274" s="703"/>
      <c r="D274" s="707"/>
      <c r="E274" s="710"/>
      <c r="F274" s="708"/>
      <c r="G274" s="708"/>
      <c r="H274" s="21">
        <v>42754</v>
      </c>
      <c r="I274" s="75">
        <f>I273</f>
        <v>1385.5</v>
      </c>
      <c r="J274" s="389">
        <v>42962</v>
      </c>
      <c r="K274" s="178">
        <v>1385.5</v>
      </c>
    </row>
    <row r="275" spans="1:11" ht="12.75">
      <c r="A275" s="463"/>
      <c r="B275" s="463"/>
      <c r="C275" s="703"/>
      <c r="D275" s="707"/>
      <c r="E275" s="710"/>
      <c r="F275" s="708"/>
      <c r="G275" s="708"/>
      <c r="H275" s="21">
        <v>42785</v>
      </c>
      <c r="I275" s="75">
        <f>I274</f>
        <v>1385.5</v>
      </c>
      <c r="J275" s="23">
        <v>42979</v>
      </c>
      <c r="K275" s="24">
        <v>1385.5</v>
      </c>
    </row>
    <row r="276" spans="1:11" ht="12.75">
      <c r="A276" s="463"/>
      <c r="B276" s="463"/>
      <c r="C276" s="703"/>
      <c r="D276" s="707"/>
      <c r="E276" s="710"/>
      <c r="F276" s="708"/>
      <c r="G276" s="708"/>
      <c r="H276" s="21">
        <v>42813</v>
      </c>
      <c r="I276" s="75">
        <f>I275</f>
        <v>1385.5</v>
      </c>
      <c r="J276" s="23">
        <v>42979</v>
      </c>
      <c r="K276" s="24">
        <v>1385.5</v>
      </c>
    </row>
    <row r="277" spans="1:11" ht="12.75">
      <c r="A277" s="463"/>
      <c r="B277" s="463"/>
      <c r="C277" s="703"/>
      <c r="D277" s="707"/>
      <c r="E277" s="710"/>
      <c r="F277" s="708"/>
      <c r="G277" s="708"/>
      <c r="H277" s="21">
        <v>42844</v>
      </c>
      <c r="I277" s="75">
        <f>I276</f>
        <v>1385.5</v>
      </c>
      <c r="J277" s="23"/>
      <c r="K277" s="299"/>
    </row>
    <row r="278" spans="1:11" ht="12.75">
      <c r="A278" s="463"/>
      <c r="B278" s="463"/>
      <c r="C278" s="703"/>
      <c r="D278" s="707"/>
      <c r="E278" s="710"/>
      <c r="F278" s="708"/>
      <c r="G278" s="708"/>
      <c r="H278" s="21">
        <v>42874</v>
      </c>
      <c r="I278" s="75">
        <f>I277</f>
        <v>1385.5</v>
      </c>
      <c r="J278" s="23"/>
      <c r="K278" s="299"/>
    </row>
    <row r="279" spans="1:11" ht="12.75">
      <c r="A279" s="434">
        <v>31</v>
      </c>
      <c r="B279" s="434" t="s">
        <v>95</v>
      </c>
      <c r="C279" s="704">
        <v>3136959</v>
      </c>
      <c r="D279" s="706" t="s">
        <v>52</v>
      </c>
      <c r="E279" s="705">
        <v>251</v>
      </c>
      <c r="F279" s="709">
        <f>E279*17</f>
        <v>4267</v>
      </c>
      <c r="G279" s="709">
        <f>E279*51</f>
        <v>12801</v>
      </c>
      <c r="H279" s="46">
        <v>42723</v>
      </c>
      <c r="I279" s="103">
        <f>G279/6</f>
        <v>2133.5</v>
      </c>
      <c r="J279" s="48">
        <v>42802</v>
      </c>
      <c r="K279" s="298">
        <v>2133.5</v>
      </c>
    </row>
    <row r="280" spans="1:11" ht="12.75">
      <c r="A280" s="434"/>
      <c r="B280" s="434"/>
      <c r="C280" s="704"/>
      <c r="D280" s="706"/>
      <c r="E280" s="705"/>
      <c r="F280" s="709"/>
      <c r="G280" s="709"/>
      <c r="H280" s="46">
        <v>42754</v>
      </c>
      <c r="I280" s="103">
        <f>I279</f>
        <v>2133.5</v>
      </c>
      <c r="J280" s="48">
        <v>42802</v>
      </c>
      <c r="K280" s="298">
        <v>2133.5</v>
      </c>
    </row>
    <row r="281" spans="1:11" ht="12.75">
      <c r="A281" s="434"/>
      <c r="B281" s="434"/>
      <c r="C281" s="704"/>
      <c r="D281" s="706"/>
      <c r="E281" s="705"/>
      <c r="F281" s="709"/>
      <c r="G281" s="709"/>
      <c r="H281" s="46">
        <v>42785</v>
      </c>
      <c r="I281" s="103">
        <f>I280</f>
        <v>2133.5</v>
      </c>
      <c r="J281" s="48">
        <v>42802</v>
      </c>
      <c r="K281" s="298">
        <v>2133.5</v>
      </c>
    </row>
    <row r="282" spans="1:11" ht="12.75">
      <c r="A282" s="434"/>
      <c r="B282" s="434"/>
      <c r="C282" s="704"/>
      <c r="D282" s="706"/>
      <c r="E282" s="705"/>
      <c r="F282" s="709"/>
      <c r="G282" s="709"/>
      <c r="H282" s="46">
        <v>42813</v>
      </c>
      <c r="I282" s="103">
        <f>I281</f>
        <v>2133.5</v>
      </c>
      <c r="J282" s="48">
        <v>42807</v>
      </c>
      <c r="K282" s="298">
        <v>2133.5</v>
      </c>
    </row>
    <row r="283" spans="1:11" ht="12.75">
      <c r="A283" s="434"/>
      <c r="B283" s="434"/>
      <c r="C283" s="704"/>
      <c r="D283" s="706"/>
      <c r="E283" s="705"/>
      <c r="F283" s="709"/>
      <c r="G283" s="709"/>
      <c r="H283" s="46">
        <v>42844</v>
      </c>
      <c r="I283" s="103">
        <f>I282</f>
        <v>2133.5</v>
      </c>
      <c r="J283" s="48">
        <v>42844</v>
      </c>
      <c r="K283" s="298">
        <v>2133.5</v>
      </c>
    </row>
    <row r="284" spans="1:11" ht="12.75">
      <c r="A284" s="434"/>
      <c r="B284" s="434"/>
      <c r="C284" s="704"/>
      <c r="D284" s="706"/>
      <c r="E284" s="705"/>
      <c r="F284" s="709"/>
      <c r="G284" s="709"/>
      <c r="H284" s="46">
        <v>42874</v>
      </c>
      <c r="I284" s="103">
        <f>I283</f>
        <v>2133.5</v>
      </c>
      <c r="J284" s="48">
        <v>42908</v>
      </c>
      <c r="K284" s="298">
        <v>2133.5</v>
      </c>
    </row>
    <row r="285" spans="1:11" ht="12.75">
      <c r="A285" s="463">
        <v>31</v>
      </c>
      <c r="B285" s="463" t="s">
        <v>95</v>
      </c>
      <c r="C285" s="703">
        <v>3137007</v>
      </c>
      <c r="D285" s="707" t="s">
        <v>169</v>
      </c>
      <c r="E285" s="710">
        <v>247</v>
      </c>
      <c r="F285" s="708">
        <f>E285*17</f>
        <v>4199</v>
      </c>
      <c r="G285" s="708">
        <f>E285*51</f>
        <v>12597</v>
      </c>
      <c r="H285" s="21">
        <v>42723</v>
      </c>
      <c r="I285" s="75">
        <f>G285/6</f>
        <v>2099.5</v>
      </c>
      <c r="J285" s="23">
        <v>42723</v>
      </c>
      <c r="K285" s="299">
        <v>2099.5</v>
      </c>
    </row>
    <row r="286" spans="1:11" ht="12.75">
      <c r="A286" s="463"/>
      <c r="B286" s="463"/>
      <c r="C286" s="703"/>
      <c r="D286" s="707"/>
      <c r="E286" s="710"/>
      <c r="F286" s="708"/>
      <c r="G286" s="708"/>
      <c r="H286" s="21">
        <v>42754</v>
      </c>
      <c r="I286" s="75">
        <f>I285</f>
        <v>2099.5</v>
      </c>
      <c r="J286" s="23">
        <v>42754</v>
      </c>
      <c r="K286" s="299">
        <v>2099.5</v>
      </c>
    </row>
    <row r="287" spans="1:11" ht="12.75">
      <c r="A287" s="463"/>
      <c r="B287" s="463"/>
      <c r="C287" s="703"/>
      <c r="D287" s="707"/>
      <c r="E287" s="710"/>
      <c r="F287" s="708"/>
      <c r="G287" s="708"/>
      <c r="H287" s="21">
        <v>42785</v>
      </c>
      <c r="I287" s="75">
        <f>I286</f>
        <v>2099.5</v>
      </c>
      <c r="J287" s="23">
        <v>42943</v>
      </c>
      <c r="K287" s="299">
        <v>2099.5</v>
      </c>
    </row>
    <row r="288" spans="1:11" ht="12.75">
      <c r="A288" s="463"/>
      <c r="B288" s="463"/>
      <c r="C288" s="703"/>
      <c r="D288" s="707"/>
      <c r="E288" s="710"/>
      <c r="F288" s="708"/>
      <c r="G288" s="708"/>
      <c r="H288" s="21">
        <v>42813</v>
      </c>
      <c r="I288" s="75">
        <f>I287</f>
        <v>2099.5</v>
      </c>
      <c r="J288" s="23">
        <v>42943</v>
      </c>
      <c r="K288" s="299">
        <v>2099.5</v>
      </c>
    </row>
    <row r="289" spans="1:11" ht="12.75">
      <c r="A289" s="463"/>
      <c r="B289" s="463"/>
      <c r="C289" s="703"/>
      <c r="D289" s="707"/>
      <c r="E289" s="710"/>
      <c r="F289" s="708"/>
      <c r="G289" s="708"/>
      <c r="H289" s="21">
        <v>42844</v>
      </c>
      <c r="I289" s="75">
        <f>I288</f>
        <v>2099.5</v>
      </c>
      <c r="J289" s="23">
        <v>42908</v>
      </c>
      <c r="K289" s="299">
        <v>2099.5</v>
      </c>
    </row>
    <row r="290" spans="1:11" ht="12.75">
      <c r="A290" s="463"/>
      <c r="B290" s="463"/>
      <c r="C290" s="703"/>
      <c r="D290" s="707"/>
      <c r="E290" s="710"/>
      <c r="F290" s="708"/>
      <c r="G290" s="708"/>
      <c r="H290" s="21">
        <v>42874</v>
      </c>
      <c r="I290" s="75">
        <f>I289</f>
        <v>2099.5</v>
      </c>
      <c r="J290" s="23">
        <v>42908</v>
      </c>
      <c r="K290" s="299">
        <v>2099.5</v>
      </c>
    </row>
    <row r="291" spans="1:11" ht="12.75">
      <c r="A291" s="434">
        <v>31</v>
      </c>
      <c r="B291" s="434" t="s">
        <v>95</v>
      </c>
      <c r="C291" s="704">
        <v>3137304</v>
      </c>
      <c r="D291" s="706" t="s">
        <v>53</v>
      </c>
      <c r="E291" s="705">
        <v>172</v>
      </c>
      <c r="F291" s="709">
        <f>E291*17</f>
        <v>2924</v>
      </c>
      <c r="G291" s="709">
        <f>E291*51</f>
        <v>8772</v>
      </c>
      <c r="H291" s="46">
        <v>42723</v>
      </c>
      <c r="I291" s="103">
        <f>G291/6</f>
        <v>1462</v>
      </c>
      <c r="J291" s="48">
        <v>42950</v>
      </c>
      <c r="K291" s="298">
        <v>1462</v>
      </c>
    </row>
    <row r="292" spans="1:11" ht="12.75">
      <c r="A292" s="434"/>
      <c r="B292" s="434"/>
      <c r="C292" s="704"/>
      <c r="D292" s="706"/>
      <c r="E292" s="705"/>
      <c r="F292" s="709"/>
      <c r="G292" s="709"/>
      <c r="H292" s="46">
        <v>42754</v>
      </c>
      <c r="I292" s="103">
        <f>I291</f>
        <v>1462</v>
      </c>
      <c r="J292" s="48">
        <v>42787</v>
      </c>
      <c r="K292" s="298">
        <v>1462</v>
      </c>
    </row>
    <row r="293" spans="1:11" ht="12.75">
      <c r="A293" s="434"/>
      <c r="B293" s="434"/>
      <c r="C293" s="704"/>
      <c r="D293" s="706"/>
      <c r="E293" s="705"/>
      <c r="F293" s="709"/>
      <c r="G293" s="709"/>
      <c r="H293" s="46">
        <v>42785</v>
      </c>
      <c r="I293" s="103">
        <f>I292</f>
        <v>1462</v>
      </c>
      <c r="J293" s="48">
        <v>42787</v>
      </c>
      <c r="K293" s="298">
        <v>1462</v>
      </c>
    </row>
    <row r="294" spans="1:11" ht="12.75">
      <c r="A294" s="434"/>
      <c r="B294" s="434"/>
      <c r="C294" s="704"/>
      <c r="D294" s="706"/>
      <c r="E294" s="705"/>
      <c r="F294" s="709"/>
      <c r="G294" s="709"/>
      <c r="H294" s="46">
        <v>42813</v>
      </c>
      <c r="I294" s="103">
        <f>I293</f>
        <v>1462</v>
      </c>
      <c r="J294" s="48">
        <v>42866</v>
      </c>
      <c r="K294" s="298">
        <v>1462</v>
      </c>
    </row>
    <row r="295" spans="1:11" ht="12.75">
      <c r="A295" s="434"/>
      <c r="B295" s="434"/>
      <c r="C295" s="704"/>
      <c r="D295" s="706"/>
      <c r="E295" s="705"/>
      <c r="F295" s="709"/>
      <c r="G295" s="709"/>
      <c r="H295" s="46">
        <v>42844</v>
      </c>
      <c r="I295" s="103">
        <f>I294</f>
        <v>1462</v>
      </c>
      <c r="J295" s="48">
        <v>42906</v>
      </c>
      <c r="K295" s="298">
        <v>1462</v>
      </c>
    </row>
    <row r="296" spans="1:11" ht="12.75">
      <c r="A296" s="434"/>
      <c r="B296" s="434"/>
      <c r="C296" s="704"/>
      <c r="D296" s="706"/>
      <c r="E296" s="705"/>
      <c r="F296" s="709"/>
      <c r="G296" s="709"/>
      <c r="H296" s="46">
        <v>42874</v>
      </c>
      <c r="I296" s="103">
        <f>I295</f>
        <v>1462</v>
      </c>
      <c r="J296" s="48">
        <v>42906</v>
      </c>
      <c r="K296" s="298">
        <v>1462</v>
      </c>
    </row>
    <row r="297" spans="1:11" ht="12.75">
      <c r="A297" s="463">
        <v>31</v>
      </c>
      <c r="B297" s="463" t="s">
        <v>95</v>
      </c>
      <c r="C297" s="703">
        <v>3138104</v>
      </c>
      <c r="D297" s="707" t="s">
        <v>54</v>
      </c>
      <c r="E297" s="710">
        <v>63</v>
      </c>
      <c r="F297" s="708">
        <f>E297*17</f>
        <v>1071</v>
      </c>
      <c r="G297" s="708">
        <f>E297*51</f>
        <v>3213</v>
      </c>
      <c r="H297" s="21">
        <v>42723</v>
      </c>
      <c r="I297" s="75">
        <f>G297/4</f>
        <v>803.25</v>
      </c>
      <c r="J297" s="23">
        <v>42753</v>
      </c>
      <c r="K297" s="299">
        <v>803.25</v>
      </c>
    </row>
    <row r="298" spans="1:11" ht="12.75">
      <c r="A298" s="463"/>
      <c r="B298" s="463"/>
      <c r="C298" s="703"/>
      <c r="D298" s="707"/>
      <c r="E298" s="710"/>
      <c r="F298" s="708"/>
      <c r="G298" s="708"/>
      <c r="H298" s="21">
        <v>42754</v>
      </c>
      <c r="I298" s="75">
        <f>I297</f>
        <v>803.25</v>
      </c>
      <c r="J298" s="23">
        <v>42753</v>
      </c>
      <c r="K298" s="299">
        <v>803.25</v>
      </c>
    </row>
    <row r="299" spans="1:11" ht="12.75">
      <c r="A299" s="463"/>
      <c r="B299" s="463"/>
      <c r="C299" s="703"/>
      <c r="D299" s="707"/>
      <c r="E299" s="710"/>
      <c r="F299" s="708"/>
      <c r="G299" s="708"/>
      <c r="H299" s="21">
        <v>42785</v>
      </c>
      <c r="I299" s="75">
        <f>I298</f>
        <v>803.25</v>
      </c>
      <c r="J299" s="23">
        <v>42783</v>
      </c>
      <c r="K299" s="299">
        <v>803.25</v>
      </c>
    </row>
    <row r="300" spans="1:11" ht="12.75">
      <c r="A300" s="463"/>
      <c r="B300" s="463"/>
      <c r="C300" s="703"/>
      <c r="D300" s="707"/>
      <c r="E300" s="710"/>
      <c r="F300" s="708"/>
      <c r="G300" s="708"/>
      <c r="H300" s="21">
        <v>42813</v>
      </c>
      <c r="I300" s="75">
        <f>I299</f>
        <v>803.25</v>
      </c>
      <c r="J300" s="23">
        <v>42811</v>
      </c>
      <c r="K300" s="299">
        <v>803.25</v>
      </c>
    </row>
    <row r="301" spans="1:11" ht="12.75">
      <c r="A301" s="434">
        <v>31</v>
      </c>
      <c r="B301" s="434" t="s">
        <v>95</v>
      </c>
      <c r="C301" s="704">
        <v>3138351</v>
      </c>
      <c r="D301" s="706" t="s">
        <v>55</v>
      </c>
      <c r="E301" s="705">
        <v>74</v>
      </c>
      <c r="F301" s="709">
        <f>E301*17</f>
        <v>1258</v>
      </c>
      <c r="G301" s="709">
        <f>E301*51</f>
        <v>3774</v>
      </c>
      <c r="H301" s="46">
        <v>42723</v>
      </c>
      <c r="I301" s="103">
        <f>G301/4</f>
        <v>943.5</v>
      </c>
      <c r="J301" s="48">
        <v>42720</v>
      </c>
      <c r="K301" s="298">
        <v>943.5</v>
      </c>
    </row>
    <row r="302" spans="1:11" ht="12.75">
      <c r="A302" s="434"/>
      <c r="B302" s="434"/>
      <c r="C302" s="704"/>
      <c r="D302" s="706"/>
      <c r="E302" s="705"/>
      <c r="F302" s="709"/>
      <c r="G302" s="709"/>
      <c r="H302" s="46">
        <v>42754</v>
      </c>
      <c r="I302" s="103">
        <f>I301</f>
        <v>943.5</v>
      </c>
      <c r="J302" s="48">
        <v>42752</v>
      </c>
      <c r="K302" s="298">
        <v>943.5</v>
      </c>
    </row>
    <row r="303" spans="1:11" ht="12.75">
      <c r="A303" s="434"/>
      <c r="B303" s="434"/>
      <c r="C303" s="704"/>
      <c r="D303" s="706"/>
      <c r="E303" s="705"/>
      <c r="F303" s="709"/>
      <c r="G303" s="709"/>
      <c r="H303" s="46">
        <v>42785</v>
      </c>
      <c r="I303" s="103">
        <f>I302</f>
        <v>943.5</v>
      </c>
      <c r="J303" s="48">
        <v>42781</v>
      </c>
      <c r="K303" s="298">
        <v>943.5</v>
      </c>
    </row>
    <row r="304" spans="1:11" ht="12.75">
      <c r="A304" s="434"/>
      <c r="B304" s="434"/>
      <c r="C304" s="704"/>
      <c r="D304" s="706"/>
      <c r="E304" s="705"/>
      <c r="F304" s="709"/>
      <c r="G304" s="709"/>
      <c r="H304" s="46">
        <v>42813</v>
      </c>
      <c r="I304" s="103">
        <f>I303</f>
        <v>943.5</v>
      </c>
      <c r="J304" s="48">
        <v>42796</v>
      </c>
      <c r="K304" s="298">
        <v>943.5</v>
      </c>
    </row>
    <row r="305" spans="1:13" ht="12.75">
      <c r="A305" s="463">
        <v>31</v>
      </c>
      <c r="B305" s="463" t="s">
        <v>95</v>
      </c>
      <c r="C305" s="703">
        <v>3138658</v>
      </c>
      <c r="D305" s="707" t="s">
        <v>170</v>
      </c>
      <c r="E305" s="710">
        <v>249</v>
      </c>
      <c r="F305" s="708">
        <f>E305*17</f>
        <v>4233</v>
      </c>
      <c r="G305" s="708">
        <f>E305*51</f>
        <v>12699</v>
      </c>
      <c r="H305" s="21">
        <v>42723</v>
      </c>
      <c r="I305" s="75">
        <f>G305/6</f>
        <v>2116.5</v>
      </c>
      <c r="J305" s="23"/>
      <c r="K305" s="299"/>
      <c r="M305" s="390"/>
    </row>
    <row r="306" spans="1:13" ht="12.75">
      <c r="A306" s="463"/>
      <c r="B306" s="463"/>
      <c r="C306" s="703"/>
      <c r="D306" s="707"/>
      <c r="E306" s="710"/>
      <c r="F306" s="708"/>
      <c r="G306" s="708"/>
      <c r="H306" s="21">
        <v>42754</v>
      </c>
      <c r="I306" s="75">
        <f>I305</f>
        <v>2116.5</v>
      </c>
      <c r="J306" s="23"/>
      <c r="K306" s="299"/>
      <c r="M306" s="390"/>
    </row>
    <row r="307" spans="1:13" ht="12.75">
      <c r="A307" s="463"/>
      <c r="B307" s="463"/>
      <c r="C307" s="703"/>
      <c r="D307" s="707"/>
      <c r="E307" s="710"/>
      <c r="F307" s="708"/>
      <c r="G307" s="708"/>
      <c r="H307" s="21">
        <v>42785</v>
      </c>
      <c r="I307" s="75">
        <f>I306</f>
        <v>2116.5</v>
      </c>
      <c r="J307" s="23"/>
      <c r="K307" s="299"/>
      <c r="M307" s="390"/>
    </row>
    <row r="308" spans="1:13" ht="12.75">
      <c r="A308" s="463"/>
      <c r="B308" s="463"/>
      <c r="C308" s="703"/>
      <c r="D308" s="707"/>
      <c r="E308" s="710"/>
      <c r="F308" s="708"/>
      <c r="G308" s="708"/>
      <c r="H308" s="21">
        <v>42813</v>
      </c>
      <c r="I308" s="75">
        <f>I307</f>
        <v>2116.5</v>
      </c>
      <c r="J308" s="23"/>
      <c r="K308" s="299"/>
      <c r="M308" s="390"/>
    </row>
    <row r="309" spans="1:13" ht="12.75">
      <c r="A309" s="463"/>
      <c r="B309" s="463"/>
      <c r="C309" s="703"/>
      <c r="D309" s="707"/>
      <c r="E309" s="710"/>
      <c r="F309" s="708"/>
      <c r="G309" s="708"/>
      <c r="H309" s="21">
        <v>42844</v>
      </c>
      <c r="I309" s="75">
        <f>I308</f>
        <v>2116.5</v>
      </c>
      <c r="J309" s="23"/>
      <c r="K309" s="299"/>
      <c r="M309" s="390"/>
    </row>
    <row r="310" spans="1:13" ht="12.75">
      <c r="A310" s="463"/>
      <c r="B310" s="463"/>
      <c r="C310" s="703"/>
      <c r="D310" s="707"/>
      <c r="E310" s="710"/>
      <c r="F310" s="708"/>
      <c r="G310" s="708"/>
      <c r="H310" s="21">
        <v>42874</v>
      </c>
      <c r="I310" s="75">
        <f>I309</f>
        <v>2116.5</v>
      </c>
      <c r="J310" s="23"/>
      <c r="K310" s="299"/>
      <c r="M310" s="390"/>
    </row>
    <row r="311" spans="1:11" ht="12.75">
      <c r="A311" s="434">
        <v>31</v>
      </c>
      <c r="B311" s="434" t="s">
        <v>95</v>
      </c>
      <c r="C311" s="704">
        <v>3138682</v>
      </c>
      <c r="D311" s="706" t="s">
        <v>56</v>
      </c>
      <c r="E311" s="705">
        <v>190</v>
      </c>
      <c r="F311" s="709">
        <f>E311*17</f>
        <v>3230</v>
      </c>
      <c r="G311" s="709">
        <f>E311*51</f>
        <v>9690</v>
      </c>
      <c r="H311" s="46">
        <v>42723</v>
      </c>
      <c r="I311" s="103">
        <f>G311/6</f>
        <v>1615</v>
      </c>
      <c r="J311" s="505">
        <v>42807</v>
      </c>
      <c r="K311" s="742">
        <v>4845</v>
      </c>
    </row>
    <row r="312" spans="1:11" ht="12.75">
      <c r="A312" s="434"/>
      <c r="B312" s="434"/>
      <c r="C312" s="704"/>
      <c r="D312" s="706"/>
      <c r="E312" s="705"/>
      <c r="F312" s="709"/>
      <c r="G312" s="709"/>
      <c r="H312" s="46">
        <v>42754</v>
      </c>
      <c r="I312" s="103">
        <f>I311</f>
        <v>1615</v>
      </c>
      <c r="J312" s="538"/>
      <c r="K312" s="743"/>
    </row>
    <row r="313" spans="1:11" ht="12.75">
      <c r="A313" s="434"/>
      <c r="B313" s="434"/>
      <c r="C313" s="704"/>
      <c r="D313" s="706"/>
      <c r="E313" s="705"/>
      <c r="F313" s="709"/>
      <c r="G313" s="709"/>
      <c r="H313" s="46">
        <v>42785</v>
      </c>
      <c r="I313" s="103">
        <f>I312</f>
        <v>1615</v>
      </c>
      <c r="J313" s="506"/>
      <c r="K313" s="744"/>
    </row>
    <row r="314" spans="1:11" ht="12.75">
      <c r="A314" s="434"/>
      <c r="B314" s="434"/>
      <c r="C314" s="704"/>
      <c r="D314" s="706"/>
      <c r="E314" s="705"/>
      <c r="F314" s="709"/>
      <c r="G314" s="709"/>
      <c r="H314" s="46">
        <v>42813</v>
      </c>
      <c r="I314" s="103">
        <f>I313</f>
        <v>1615</v>
      </c>
      <c r="J314" s="48">
        <v>42815</v>
      </c>
      <c r="K314" s="298">
        <v>1615</v>
      </c>
    </row>
    <row r="315" spans="1:11" ht="12.75">
      <c r="A315" s="434"/>
      <c r="B315" s="434"/>
      <c r="C315" s="704"/>
      <c r="D315" s="706"/>
      <c r="E315" s="705"/>
      <c r="F315" s="709"/>
      <c r="G315" s="709"/>
      <c r="H315" s="46">
        <v>42844</v>
      </c>
      <c r="I315" s="103">
        <f>I314</f>
        <v>1615</v>
      </c>
      <c r="J315" s="48">
        <v>42845</v>
      </c>
      <c r="K315" s="298">
        <v>1615</v>
      </c>
    </row>
    <row r="316" spans="1:11" ht="12.75">
      <c r="A316" s="434"/>
      <c r="B316" s="434"/>
      <c r="C316" s="704"/>
      <c r="D316" s="706"/>
      <c r="E316" s="705"/>
      <c r="F316" s="709"/>
      <c r="G316" s="709"/>
      <c r="H316" s="46">
        <v>42874</v>
      </c>
      <c r="I316" s="103">
        <f>I315</f>
        <v>1615</v>
      </c>
      <c r="J316" s="48">
        <v>42872</v>
      </c>
      <c r="K316" s="298">
        <v>1615</v>
      </c>
    </row>
    <row r="317" spans="1:11" ht="12.75">
      <c r="A317" s="463">
        <v>31</v>
      </c>
      <c r="B317" s="463" t="s">
        <v>95</v>
      </c>
      <c r="C317" s="703">
        <v>3139207</v>
      </c>
      <c r="D317" s="707" t="s">
        <v>181</v>
      </c>
      <c r="E317" s="710">
        <v>51</v>
      </c>
      <c r="F317" s="708">
        <f>E317*17</f>
        <v>867</v>
      </c>
      <c r="G317" s="708">
        <f>E317*51</f>
        <v>2601</v>
      </c>
      <c r="H317" s="21">
        <v>42723</v>
      </c>
      <c r="I317" s="75">
        <f>G317/3</f>
        <v>867</v>
      </c>
      <c r="J317" s="23">
        <v>42723</v>
      </c>
      <c r="K317" s="299">
        <v>867</v>
      </c>
    </row>
    <row r="318" spans="1:11" ht="12.75">
      <c r="A318" s="463"/>
      <c r="B318" s="463"/>
      <c r="C318" s="703"/>
      <c r="D318" s="707"/>
      <c r="E318" s="710"/>
      <c r="F318" s="708"/>
      <c r="G318" s="708"/>
      <c r="H318" s="21">
        <v>42754</v>
      </c>
      <c r="I318" s="75">
        <f>I317</f>
        <v>867</v>
      </c>
      <c r="J318" s="23">
        <v>42752</v>
      </c>
      <c r="K318" s="299">
        <v>867</v>
      </c>
    </row>
    <row r="319" spans="1:11" ht="12.75">
      <c r="A319" s="463"/>
      <c r="B319" s="463"/>
      <c r="C319" s="703"/>
      <c r="D319" s="707"/>
      <c r="E319" s="710"/>
      <c r="F319" s="708"/>
      <c r="G319" s="708"/>
      <c r="H319" s="21">
        <v>42785</v>
      </c>
      <c r="I319" s="75">
        <f>I318</f>
        <v>867</v>
      </c>
      <c r="J319" s="23">
        <v>42780</v>
      </c>
      <c r="K319" s="299">
        <v>867</v>
      </c>
    </row>
    <row r="320" spans="1:11" ht="12.75">
      <c r="A320" s="434">
        <v>31</v>
      </c>
      <c r="B320" s="434" t="s">
        <v>95</v>
      </c>
      <c r="C320" s="704">
        <v>3139250</v>
      </c>
      <c r="D320" s="706" t="s">
        <v>57</v>
      </c>
      <c r="E320" s="705">
        <v>318</v>
      </c>
      <c r="F320" s="709">
        <f>E320*17</f>
        <v>5406</v>
      </c>
      <c r="G320" s="709">
        <f>E320*51</f>
        <v>16218</v>
      </c>
      <c r="H320" s="46">
        <v>42723</v>
      </c>
      <c r="I320" s="103">
        <f>G320/6</f>
        <v>2703</v>
      </c>
      <c r="J320" s="48">
        <v>42790</v>
      </c>
      <c r="K320" s="298">
        <v>2703</v>
      </c>
    </row>
    <row r="321" spans="1:11" ht="12.75">
      <c r="A321" s="434"/>
      <c r="B321" s="434"/>
      <c r="C321" s="704"/>
      <c r="D321" s="706"/>
      <c r="E321" s="705"/>
      <c r="F321" s="709"/>
      <c r="G321" s="709"/>
      <c r="H321" s="46">
        <v>42754</v>
      </c>
      <c r="I321" s="103">
        <f>I320</f>
        <v>2703</v>
      </c>
      <c r="J321" s="48">
        <v>42790</v>
      </c>
      <c r="K321" s="298">
        <v>2703</v>
      </c>
    </row>
    <row r="322" spans="1:11" ht="12.75">
      <c r="A322" s="434"/>
      <c r="B322" s="434"/>
      <c r="C322" s="704"/>
      <c r="D322" s="706"/>
      <c r="E322" s="705"/>
      <c r="F322" s="709"/>
      <c r="G322" s="709"/>
      <c r="H322" s="46">
        <v>42785</v>
      </c>
      <c r="I322" s="103">
        <f>I321</f>
        <v>2703</v>
      </c>
      <c r="J322" s="48">
        <v>42790</v>
      </c>
      <c r="K322" s="298">
        <v>2703</v>
      </c>
    </row>
    <row r="323" spans="1:11" ht="12.75">
      <c r="A323" s="434"/>
      <c r="B323" s="434"/>
      <c r="C323" s="704"/>
      <c r="D323" s="706"/>
      <c r="E323" s="705"/>
      <c r="F323" s="709"/>
      <c r="G323" s="709"/>
      <c r="H323" s="46">
        <v>42813</v>
      </c>
      <c r="I323" s="103">
        <f>I322</f>
        <v>2703</v>
      </c>
      <c r="J323" s="48">
        <v>42814</v>
      </c>
      <c r="K323" s="298">
        <v>2703</v>
      </c>
    </row>
    <row r="324" spans="1:11" ht="12.75">
      <c r="A324" s="434"/>
      <c r="B324" s="434"/>
      <c r="C324" s="704"/>
      <c r="D324" s="706"/>
      <c r="E324" s="705"/>
      <c r="F324" s="709"/>
      <c r="G324" s="709"/>
      <c r="H324" s="46">
        <v>42844</v>
      </c>
      <c r="I324" s="103">
        <f>I323</f>
        <v>2703</v>
      </c>
      <c r="J324" s="48">
        <v>42844</v>
      </c>
      <c r="K324" s="298">
        <v>2703</v>
      </c>
    </row>
    <row r="325" spans="1:11" ht="12.75">
      <c r="A325" s="434"/>
      <c r="B325" s="434"/>
      <c r="C325" s="704"/>
      <c r="D325" s="706"/>
      <c r="E325" s="705"/>
      <c r="F325" s="709"/>
      <c r="G325" s="709"/>
      <c r="H325" s="46">
        <v>42874</v>
      </c>
      <c r="I325" s="103">
        <f>I324</f>
        <v>2703</v>
      </c>
      <c r="J325" s="48">
        <v>42874</v>
      </c>
      <c r="K325" s="298">
        <v>2703</v>
      </c>
    </row>
    <row r="326" spans="1:11" ht="12.75">
      <c r="A326" s="433">
        <v>31</v>
      </c>
      <c r="B326" s="433" t="s">
        <v>95</v>
      </c>
      <c r="C326" s="703">
        <v>3139300</v>
      </c>
      <c r="D326" s="707" t="s">
        <v>58</v>
      </c>
      <c r="E326" s="710">
        <v>768</v>
      </c>
      <c r="F326" s="708">
        <f>E326*17</f>
        <v>13056</v>
      </c>
      <c r="G326" s="708">
        <f>E326*51</f>
        <v>39168</v>
      </c>
      <c r="H326" s="21">
        <v>42723</v>
      </c>
      <c r="I326" s="75">
        <f>G326/6</f>
        <v>6528</v>
      </c>
      <c r="J326" s="23">
        <v>42832</v>
      </c>
      <c r="K326" s="299">
        <v>6528</v>
      </c>
    </row>
    <row r="327" spans="1:11" ht="12.75">
      <c r="A327" s="433"/>
      <c r="B327" s="433"/>
      <c r="C327" s="703"/>
      <c r="D327" s="707"/>
      <c r="E327" s="710"/>
      <c r="F327" s="708"/>
      <c r="G327" s="708"/>
      <c r="H327" s="21">
        <v>42754</v>
      </c>
      <c r="I327" s="75">
        <f>I326</f>
        <v>6528</v>
      </c>
      <c r="J327" s="23">
        <v>42867</v>
      </c>
      <c r="K327" s="299">
        <v>6528</v>
      </c>
    </row>
    <row r="328" spans="1:11" ht="12.75">
      <c r="A328" s="433"/>
      <c r="B328" s="433"/>
      <c r="C328" s="703"/>
      <c r="D328" s="707"/>
      <c r="E328" s="710"/>
      <c r="F328" s="708"/>
      <c r="G328" s="708"/>
      <c r="H328" s="21">
        <v>42785</v>
      </c>
      <c r="I328" s="75">
        <f>I327</f>
        <v>6528</v>
      </c>
      <c r="J328" s="23">
        <v>42900</v>
      </c>
      <c r="K328" s="299">
        <v>6528</v>
      </c>
    </row>
    <row r="329" spans="1:11" ht="12.75">
      <c r="A329" s="433"/>
      <c r="B329" s="433"/>
      <c r="C329" s="703"/>
      <c r="D329" s="707"/>
      <c r="E329" s="710"/>
      <c r="F329" s="708"/>
      <c r="G329" s="708"/>
      <c r="H329" s="21">
        <v>42813</v>
      </c>
      <c r="I329" s="75">
        <f>I328</f>
        <v>6528</v>
      </c>
      <c r="J329" s="23">
        <v>42900</v>
      </c>
      <c r="K329" s="299">
        <v>6528</v>
      </c>
    </row>
    <row r="330" spans="1:11" ht="12.75">
      <c r="A330" s="433"/>
      <c r="B330" s="433"/>
      <c r="C330" s="703"/>
      <c r="D330" s="707"/>
      <c r="E330" s="710"/>
      <c r="F330" s="708"/>
      <c r="G330" s="708"/>
      <c r="H330" s="21">
        <v>42844</v>
      </c>
      <c r="I330" s="75">
        <f>I329</f>
        <v>6528</v>
      </c>
      <c r="J330" s="23">
        <v>42853</v>
      </c>
      <c r="K330" s="299">
        <v>6528</v>
      </c>
    </row>
    <row r="331" spans="1:11" ht="12.75">
      <c r="A331" s="433"/>
      <c r="B331" s="433"/>
      <c r="C331" s="703"/>
      <c r="D331" s="707"/>
      <c r="E331" s="710"/>
      <c r="F331" s="708"/>
      <c r="G331" s="708"/>
      <c r="H331" s="21">
        <v>42874</v>
      </c>
      <c r="I331" s="75">
        <f>I330</f>
        <v>6528</v>
      </c>
      <c r="J331" s="23">
        <v>42874</v>
      </c>
      <c r="K331" s="299">
        <v>6528</v>
      </c>
    </row>
    <row r="332" spans="1:11" ht="12.75">
      <c r="A332" s="434">
        <v>31</v>
      </c>
      <c r="B332" s="434" t="s">
        <v>95</v>
      </c>
      <c r="C332" s="704">
        <v>3140852</v>
      </c>
      <c r="D332" s="706" t="s">
        <v>59</v>
      </c>
      <c r="E332" s="705">
        <v>527</v>
      </c>
      <c r="F332" s="709">
        <f>E332*17</f>
        <v>8959</v>
      </c>
      <c r="G332" s="709">
        <f>E332*51</f>
        <v>26877</v>
      </c>
      <c r="H332" s="46">
        <v>42723</v>
      </c>
      <c r="I332" s="103">
        <f>G332/6</f>
        <v>4479.5</v>
      </c>
      <c r="J332" s="48">
        <v>42916</v>
      </c>
      <c r="K332" s="298">
        <v>4479.5</v>
      </c>
    </row>
    <row r="333" spans="1:11" ht="12.75">
      <c r="A333" s="434"/>
      <c r="B333" s="434"/>
      <c r="C333" s="704"/>
      <c r="D333" s="706"/>
      <c r="E333" s="705"/>
      <c r="F333" s="709"/>
      <c r="G333" s="709"/>
      <c r="H333" s="46">
        <v>42754</v>
      </c>
      <c r="I333" s="103">
        <f>I332</f>
        <v>4479.5</v>
      </c>
      <c r="J333" s="48">
        <v>42947</v>
      </c>
      <c r="K333" s="298">
        <v>4479.5</v>
      </c>
    </row>
    <row r="334" spans="1:11" ht="12.75">
      <c r="A334" s="434"/>
      <c r="B334" s="434"/>
      <c r="C334" s="704"/>
      <c r="D334" s="706"/>
      <c r="E334" s="705"/>
      <c r="F334" s="709"/>
      <c r="G334" s="709"/>
      <c r="H334" s="46">
        <v>42785</v>
      </c>
      <c r="I334" s="103">
        <f>I333</f>
        <v>4479.5</v>
      </c>
      <c r="J334" s="48">
        <v>42955</v>
      </c>
      <c r="K334" s="298">
        <v>4479.5</v>
      </c>
    </row>
    <row r="335" spans="1:11" ht="12.75">
      <c r="A335" s="434"/>
      <c r="B335" s="434"/>
      <c r="C335" s="704"/>
      <c r="D335" s="706"/>
      <c r="E335" s="705"/>
      <c r="F335" s="709"/>
      <c r="G335" s="709"/>
      <c r="H335" s="46">
        <v>42813</v>
      </c>
      <c r="I335" s="103">
        <f>I334</f>
        <v>4479.5</v>
      </c>
      <c r="J335" s="48">
        <v>42964</v>
      </c>
      <c r="K335" s="298">
        <v>4479.5</v>
      </c>
    </row>
    <row r="336" spans="1:11" ht="12.75">
      <c r="A336" s="434"/>
      <c r="B336" s="434"/>
      <c r="C336" s="704"/>
      <c r="D336" s="706"/>
      <c r="E336" s="705"/>
      <c r="F336" s="709"/>
      <c r="G336" s="709"/>
      <c r="H336" s="46">
        <v>42844</v>
      </c>
      <c r="I336" s="103">
        <f>I335</f>
        <v>4479.5</v>
      </c>
      <c r="J336" s="48">
        <v>42978</v>
      </c>
      <c r="K336" s="298">
        <v>4479.5</v>
      </c>
    </row>
    <row r="337" spans="1:11" ht="12.75">
      <c r="A337" s="434"/>
      <c r="B337" s="434"/>
      <c r="C337" s="704"/>
      <c r="D337" s="706"/>
      <c r="E337" s="705"/>
      <c r="F337" s="709"/>
      <c r="G337" s="709"/>
      <c r="H337" s="46">
        <v>42874</v>
      </c>
      <c r="I337" s="103">
        <f>I336</f>
        <v>4479.5</v>
      </c>
      <c r="J337" s="48">
        <v>42935</v>
      </c>
      <c r="K337" s="298">
        <v>4479.5</v>
      </c>
    </row>
    <row r="338" spans="1:11" ht="12.75">
      <c r="A338" s="433">
        <v>31</v>
      </c>
      <c r="B338" s="433" t="s">
        <v>95</v>
      </c>
      <c r="C338" s="703">
        <v>3141009</v>
      </c>
      <c r="D338" s="707" t="s">
        <v>60</v>
      </c>
      <c r="E338" s="710">
        <v>687</v>
      </c>
      <c r="F338" s="708">
        <f>E338*17</f>
        <v>11679</v>
      </c>
      <c r="G338" s="708">
        <f>E338*51</f>
        <v>35037</v>
      </c>
      <c r="H338" s="21">
        <v>42723</v>
      </c>
      <c r="I338" s="75">
        <f>G338/6</f>
        <v>5839.5</v>
      </c>
      <c r="J338" s="23">
        <v>42803</v>
      </c>
      <c r="K338" s="299">
        <v>5839.5</v>
      </c>
    </row>
    <row r="339" spans="1:11" ht="12.75">
      <c r="A339" s="433"/>
      <c r="B339" s="433"/>
      <c r="C339" s="703"/>
      <c r="D339" s="707"/>
      <c r="E339" s="710"/>
      <c r="F339" s="708"/>
      <c r="G339" s="708"/>
      <c r="H339" s="21">
        <v>42754</v>
      </c>
      <c r="I339" s="75">
        <f>I338</f>
        <v>5839.5</v>
      </c>
      <c r="J339" s="23">
        <v>42754</v>
      </c>
      <c r="K339" s="299">
        <v>5839.5</v>
      </c>
    </row>
    <row r="340" spans="1:11" ht="12.75">
      <c r="A340" s="433"/>
      <c r="B340" s="433"/>
      <c r="C340" s="703"/>
      <c r="D340" s="707"/>
      <c r="E340" s="710"/>
      <c r="F340" s="708"/>
      <c r="G340" s="708"/>
      <c r="H340" s="21">
        <v>42785</v>
      </c>
      <c r="I340" s="75">
        <f>I339</f>
        <v>5839.5</v>
      </c>
      <c r="J340" s="23">
        <v>42786</v>
      </c>
      <c r="K340" s="299">
        <v>5839.5</v>
      </c>
    </row>
    <row r="341" spans="1:11" ht="12.75">
      <c r="A341" s="433"/>
      <c r="B341" s="433"/>
      <c r="C341" s="703"/>
      <c r="D341" s="707"/>
      <c r="E341" s="710"/>
      <c r="F341" s="708"/>
      <c r="G341" s="708"/>
      <c r="H341" s="21">
        <v>42813</v>
      </c>
      <c r="I341" s="75">
        <f>I340</f>
        <v>5839.5</v>
      </c>
      <c r="J341" s="23">
        <v>42814</v>
      </c>
      <c r="K341" s="299">
        <v>5839.5</v>
      </c>
    </row>
    <row r="342" spans="1:11" ht="12.75">
      <c r="A342" s="433"/>
      <c r="B342" s="433"/>
      <c r="C342" s="703"/>
      <c r="D342" s="707"/>
      <c r="E342" s="710"/>
      <c r="F342" s="708"/>
      <c r="G342" s="708"/>
      <c r="H342" s="21">
        <v>42844</v>
      </c>
      <c r="I342" s="75">
        <f>I341</f>
        <v>5839.5</v>
      </c>
      <c r="J342" s="23">
        <v>42844</v>
      </c>
      <c r="K342" s="299">
        <v>5839.5</v>
      </c>
    </row>
    <row r="343" spans="1:11" ht="12.75">
      <c r="A343" s="433"/>
      <c r="B343" s="433"/>
      <c r="C343" s="703"/>
      <c r="D343" s="707"/>
      <c r="E343" s="710"/>
      <c r="F343" s="708"/>
      <c r="G343" s="708"/>
      <c r="H343" s="21">
        <v>42874</v>
      </c>
      <c r="I343" s="75">
        <f>I342</f>
        <v>5839.5</v>
      </c>
      <c r="J343" s="23">
        <v>42912</v>
      </c>
      <c r="K343" s="299">
        <v>5839.5</v>
      </c>
    </row>
    <row r="344" spans="1:11" ht="12.75">
      <c r="A344" s="434">
        <v>31</v>
      </c>
      <c r="B344" s="434" t="s">
        <v>95</v>
      </c>
      <c r="C344" s="704">
        <v>3141405</v>
      </c>
      <c r="D344" s="706" t="s">
        <v>61</v>
      </c>
      <c r="E344" s="705">
        <v>623</v>
      </c>
      <c r="F344" s="709">
        <f>E344*17</f>
        <v>10591</v>
      </c>
      <c r="G344" s="709">
        <f>E344*51</f>
        <v>31773</v>
      </c>
      <c r="H344" s="46">
        <v>42723</v>
      </c>
      <c r="I344" s="103">
        <f>G344/6</f>
        <v>5295.5</v>
      </c>
      <c r="J344" s="48">
        <v>42774</v>
      </c>
      <c r="K344" s="298">
        <v>5295.5</v>
      </c>
    </row>
    <row r="345" spans="1:11" ht="12.75">
      <c r="A345" s="434"/>
      <c r="B345" s="434"/>
      <c r="C345" s="704"/>
      <c r="D345" s="706"/>
      <c r="E345" s="705"/>
      <c r="F345" s="709"/>
      <c r="G345" s="709"/>
      <c r="H345" s="46">
        <v>42754</v>
      </c>
      <c r="I345" s="103">
        <f>I344</f>
        <v>5295.5</v>
      </c>
      <c r="J345" s="48">
        <v>42774</v>
      </c>
      <c r="K345" s="298">
        <v>5295.5</v>
      </c>
    </row>
    <row r="346" spans="1:11" ht="12.75">
      <c r="A346" s="434"/>
      <c r="B346" s="434"/>
      <c r="C346" s="704"/>
      <c r="D346" s="706"/>
      <c r="E346" s="705"/>
      <c r="F346" s="709"/>
      <c r="G346" s="709"/>
      <c r="H346" s="46">
        <v>42785</v>
      </c>
      <c r="I346" s="103">
        <f>I345</f>
        <v>5295.5</v>
      </c>
      <c r="J346" s="48">
        <v>42774</v>
      </c>
      <c r="K346" s="298">
        <v>5295.5</v>
      </c>
    </row>
    <row r="347" spans="1:11" ht="12.75">
      <c r="A347" s="434"/>
      <c r="B347" s="434"/>
      <c r="C347" s="704"/>
      <c r="D347" s="706"/>
      <c r="E347" s="705"/>
      <c r="F347" s="709"/>
      <c r="G347" s="709"/>
      <c r="H347" s="46">
        <v>42813</v>
      </c>
      <c r="I347" s="103">
        <f>I346</f>
        <v>5295.5</v>
      </c>
      <c r="J347" s="48">
        <v>42810</v>
      </c>
      <c r="K347" s="298">
        <v>5295.5</v>
      </c>
    </row>
    <row r="348" spans="1:11" ht="12.75">
      <c r="A348" s="434"/>
      <c r="B348" s="434"/>
      <c r="C348" s="704"/>
      <c r="D348" s="706"/>
      <c r="E348" s="705"/>
      <c r="F348" s="709"/>
      <c r="G348" s="709"/>
      <c r="H348" s="46">
        <v>42844</v>
      </c>
      <c r="I348" s="103">
        <f>I347</f>
        <v>5295.5</v>
      </c>
      <c r="J348" s="48">
        <v>42844</v>
      </c>
      <c r="K348" s="298">
        <v>5295.5</v>
      </c>
    </row>
    <row r="349" spans="1:11" ht="12.75">
      <c r="A349" s="434"/>
      <c r="B349" s="434"/>
      <c r="C349" s="704"/>
      <c r="D349" s="706"/>
      <c r="E349" s="705"/>
      <c r="F349" s="709"/>
      <c r="G349" s="709"/>
      <c r="H349" s="46">
        <v>42874</v>
      </c>
      <c r="I349" s="103">
        <f>I348</f>
        <v>5295.5</v>
      </c>
      <c r="J349" s="48">
        <v>42857</v>
      </c>
      <c r="K349" s="298">
        <v>5295.5</v>
      </c>
    </row>
    <row r="350" spans="1:11" ht="12.75">
      <c r="A350" s="433">
        <v>31</v>
      </c>
      <c r="B350" s="433" t="s">
        <v>95</v>
      </c>
      <c r="C350" s="703">
        <v>3142007</v>
      </c>
      <c r="D350" s="707" t="s">
        <v>62</v>
      </c>
      <c r="E350" s="710">
        <v>159</v>
      </c>
      <c r="F350" s="708">
        <f>E350*17</f>
        <v>2703</v>
      </c>
      <c r="G350" s="708">
        <f>E350*51</f>
        <v>8109</v>
      </c>
      <c r="H350" s="21">
        <v>42723</v>
      </c>
      <c r="I350" s="75">
        <f>G350/6</f>
        <v>1351.5</v>
      </c>
      <c r="J350" s="23">
        <v>42977</v>
      </c>
      <c r="K350" s="299">
        <v>1351.5</v>
      </c>
    </row>
    <row r="351" spans="1:11" ht="12.75">
      <c r="A351" s="433"/>
      <c r="B351" s="433"/>
      <c r="C351" s="703"/>
      <c r="D351" s="707"/>
      <c r="E351" s="710"/>
      <c r="F351" s="708"/>
      <c r="G351" s="708"/>
      <c r="H351" s="21">
        <v>42754</v>
      </c>
      <c r="I351" s="75">
        <f>I350</f>
        <v>1351.5</v>
      </c>
      <c r="J351" s="23">
        <v>42977</v>
      </c>
      <c r="K351" s="299">
        <v>1351.5</v>
      </c>
    </row>
    <row r="352" spans="1:11" ht="12.75">
      <c r="A352" s="433"/>
      <c r="B352" s="433"/>
      <c r="C352" s="703"/>
      <c r="D352" s="707"/>
      <c r="E352" s="710"/>
      <c r="F352" s="708"/>
      <c r="G352" s="708"/>
      <c r="H352" s="21">
        <v>42785</v>
      </c>
      <c r="I352" s="75">
        <f>I351</f>
        <v>1351.5</v>
      </c>
      <c r="J352" s="23">
        <v>42977</v>
      </c>
      <c r="K352" s="299">
        <v>1351.5</v>
      </c>
    </row>
    <row r="353" spans="1:11" ht="12.75">
      <c r="A353" s="433"/>
      <c r="B353" s="433"/>
      <c r="C353" s="703"/>
      <c r="D353" s="707"/>
      <c r="E353" s="710"/>
      <c r="F353" s="708"/>
      <c r="G353" s="708"/>
      <c r="H353" s="21">
        <v>42813</v>
      </c>
      <c r="I353" s="75">
        <f>I352</f>
        <v>1351.5</v>
      </c>
      <c r="J353" s="23">
        <v>42989</v>
      </c>
      <c r="K353" s="24">
        <v>1351.5</v>
      </c>
    </row>
    <row r="354" spans="1:11" ht="12.75">
      <c r="A354" s="433"/>
      <c r="B354" s="433"/>
      <c r="C354" s="703"/>
      <c r="D354" s="707"/>
      <c r="E354" s="710"/>
      <c r="F354" s="708"/>
      <c r="G354" s="708"/>
      <c r="H354" s="21">
        <v>42844</v>
      </c>
      <c r="I354" s="75">
        <f>I353</f>
        <v>1351.5</v>
      </c>
      <c r="J354" s="23">
        <v>42989</v>
      </c>
      <c r="K354" s="24">
        <v>1351.5</v>
      </c>
    </row>
    <row r="355" spans="1:11" ht="12.75">
      <c r="A355" s="433"/>
      <c r="B355" s="433"/>
      <c r="C355" s="703"/>
      <c r="D355" s="707"/>
      <c r="E355" s="710"/>
      <c r="F355" s="708"/>
      <c r="G355" s="708"/>
      <c r="H355" s="21">
        <v>42874</v>
      </c>
      <c r="I355" s="75">
        <f>I354</f>
        <v>1351.5</v>
      </c>
      <c r="J355" s="23">
        <v>42989</v>
      </c>
      <c r="K355" s="24">
        <v>1351.5</v>
      </c>
    </row>
    <row r="356" spans="1:11" ht="12.75">
      <c r="A356" s="434">
        <v>31</v>
      </c>
      <c r="B356" s="434" t="s">
        <v>95</v>
      </c>
      <c r="C356" s="704">
        <v>3142254</v>
      </c>
      <c r="D356" s="706" t="s">
        <v>63</v>
      </c>
      <c r="E356" s="705">
        <v>375</v>
      </c>
      <c r="F356" s="709">
        <f>E356*17</f>
        <v>6375</v>
      </c>
      <c r="G356" s="709">
        <f>E356*51</f>
        <v>19125</v>
      </c>
      <c r="H356" s="46">
        <v>42723</v>
      </c>
      <c r="I356" s="103">
        <f>G356/6</f>
        <v>3187.5</v>
      </c>
      <c r="J356" s="48"/>
      <c r="K356" s="298"/>
    </row>
    <row r="357" spans="1:11" ht="12.75">
      <c r="A357" s="434"/>
      <c r="B357" s="434"/>
      <c r="C357" s="704"/>
      <c r="D357" s="706"/>
      <c r="E357" s="705"/>
      <c r="F357" s="709"/>
      <c r="G357" s="709"/>
      <c r="H357" s="46">
        <v>42754</v>
      </c>
      <c r="I357" s="103">
        <f>I356</f>
        <v>3187.5</v>
      </c>
      <c r="J357" s="48"/>
      <c r="K357" s="298"/>
    </row>
    <row r="358" spans="1:11" ht="12.75">
      <c r="A358" s="434"/>
      <c r="B358" s="434"/>
      <c r="C358" s="704"/>
      <c r="D358" s="706"/>
      <c r="E358" s="705"/>
      <c r="F358" s="709"/>
      <c r="G358" s="709"/>
      <c r="H358" s="46">
        <v>42785</v>
      </c>
      <c r="I358" s="103">
        <f>I357</f>
        <v>3187.5</v>
      </c>
      <c r="J358" s="48"/>
      <c r="K358" s="298"/>
    </row>
    <row r="359" spans="1:11" ht="12.75">
      <c r="A359" s="434"/>
      <c r="B359" s="434"/>
      <c r="C359" s="704"/>
      <c r="D359" s="706"/>
      <c r="E359" s="705"/>
      <c r="F359" s="709"/>
      <c r="G359" s="709"/>
      <c r="H359" s="46">
        <v>42813</v>
      </c>
      <c r="I359" s="103">
        <f>I358</f>
        <v>3187.5</v>
      </c>
      <c r="J359" s="48"/>
      <c r="K359" s="298"/>
    </row>
    <row r="360" spans="1:11" ht="12.75">
      <c r="A360" s="434"/>
      <c r="B360" s="434"/>
      <c r="C360" s="704"/>
      <c r="D360" s="706"/>
      <c r="E360" s="705"/>
      <c r="F360" s="709"/>
      <c r="G360" s="709"/>
      <c r="H360" s="46">
        <v>42844</v>
      </c>
      <c r="I360" s="103">
        <f>I359</f>
        <v>3187.5</v>
      </c>
      <c r="J360" s="48"/>
      <c r="K360" s="298"/>
    </row>
    <row r="361" spans="1:11" ht="12.75">
      <c r="A361" s="434"/>
      <c r="B361" s="434"/>
      <c r="C361" s="704"/>
      <c r="D361" s="706"/>
      <c r="E361" s="705"/>
      <c r="F361" s="709"/>
      <c r="G361" s="709"/>
      <c r="H361" s="46">
        <v>42874</v>
      </c>
      <c r="I361" s="103">
        <f>I360</f>
        <v>3187.5</v>
      </c>
      <c r="J361" s="48"/>
      <c r="K361" s="298"/>
    </row>
    <row r="362" spans="1:11" ht="12.75">
      <c r="A362" s="433">
        <v>31</v>
      </c>
      <c r="B362" s="433" t="s">
        <v>95</v>
      </c>
      <c r="C362" s="703">
        <v>3142700</v>
      </c>
      <c r="D362" s="707" t="s">
        <v>64</v>
      </c>
      <c r="E362" s="710">
        <v>264</v>
      </c>
      <c r="F362" s="708">
        <f>E362*17</f>
        <v>4488</v>
      </c>
      <c r="G362" s="708">
        <f>E362*51</f>
        <v>13464</v>
      </c>
      <c r="H362" s="21">
        <v>42723</v>
      </c>
      <c r="I362" s="75">
        <f>G362/6</f>
        <v>2244</v>
      </c>
      <c r="J362" s="23">
        <v>42773</v>
      </c>
      <c r="K362" s="299">
        <v>2244</v>
      </c>
    </row>
    <row r="363" spans="1:11" ht="12.75">
      <c r="A363" s="433"/>
      <c r="B363" s="433"/>
      <c r="C363" s="703"/>
      <c r="D363" s="707"/>
      <c r="E363" s="710"/>
      <c r="F363" s="708"/>
      <c r="G363" s="708"/>
      <c r="H363" s="21">
        <v>42754</v>
      </c>
      <c r="I363" s="75">
        <f>I362</f>
        <v>2244</v>
      </c>
      <c r="J363" s="23">
        <v>42773</v>
      </c>
      <c r="K363" s="299">
        <v>2244</v>
      </c>
    </row>
    <row r="364" spans="1:11" ht="12.75">
      <c r="A364" s="433"/>
      <c r="B364" s="433"/>
      <c r="C364" s="703"/>
      <c r="D364" s="707"/>
      <c r="E364" s="710"/>
      <c r="F364" s="708"/>
      <c r="G364" s="708"/>
      <c r="H364" s="21">
        <v>42785</v>
      </c>
      <c r="I364" s="75">
        <f>I363</f>
        <v>2244</v>
      </c>
      <c r="J364" s="23">
        <v>42912</v>
      </c>
      <c r="K364" s="299">
        <v>2244</v>
      </c>
    </row>
    <row r="365" spans="1:11" ht="12.75">
      <c r="A365" s="433"/>
      <c r="B365" s="433"/>
      <c r="C365" s="703"/>
      <c r="D365" s="707"/>
      <c r="E365" s="710"/>
      <c r="F365" s="708"/>
      <c r="G365" s="708"/>
      <c r="H365" s="21">
        <v>42813</v>
      </c>
      <c r="I365" s="75">
        <f>I364</f>
        <v>2244</v>
      </c>
      <c r="J365" s="23">
        <v>42912</v>
      </c>
      <c r="K365" s="299">
        <v>2244</v>
      </c>
    </row>
    <row r="366" spans="1:11" ht="12.75">
      <c r="A366" s="433"/>
      <c r="B366" s="433"/>
      <c r="C366" s="703"/>
      <c r="D366" s="707"/>
      <c r="E366" s="710"/>
      <c r="F366" s="708"/>
      <c r="G366" s="708"/>
      <c r="H366" s="21">
        <v>42844</v>
      </c>
      <c r="I366" s="75">
        <f>I365</f>
        <v>2244</v>
      </c>
      <c r="J366" s="23">
        <v>42912</v>
      </c>
      <c r="K366" s="299">
        <v>2244</v>
      </c>
    </row>
    <row r="367" spans="1:11" ht="12.75">
      <c r="A367" s="433"/>
      <c r="B367" s="433"/>
      <c r="C367" s="703"/>
      <c r="D367" s="707"/>
      <c r="E367" s="710"/>
      <c r="F367" s="708"/>
      <c r="G367" s="708"/>
      <c r="H367" s="21">
        <v>42874</v>
      </c>
      <c r="I367" s="75">
        <f>I366</f>
        <v>2244</v>
      </c>
      <c r="J367" s="23">
        <v>42912</v>
      </c>
      <c r="K367" s="299">
        <v>2244</v>
      </c>
    </row>
    <row r="368" spans="1:11" ht="12.75">
      <c r="A368" s="434">
        <v>31</v>
      </c>
      <c r="B368" s="434" t="s">
        <v>95</v>
      </c>
      <c r="C368" s="704">
        <v>3142908</v>
      </c>
      <c r="D368" s="706" t="s">
        <v>171</v>
      </c>
      <c r="E368" s="705">
        <v>1058</v>
      </c>
      <c r="F368" s="709">
        <f>E368*17</f>
        <v>17986</v>
      </c>
      <c r="G368" s="709">
        <f>E368*51</f>
        <v>53958</v>
      </c>
      <c r="H368" s="46">
        <v>42723</v>
      </c>
      <c r="I368" s="103">
        <f>G368/6</f>
        <v>8993</v>
      </c>
      <c r="J368" s="48">
        <v>42733</v>
      </c>
      <c r="K368" s="298">
        <v>8993</v>
      </c>
    </row>
    <row r="369" spans="1:11" ht="12.75">
      <c r="A369" s="434"/>
      <c r="B369" s="434"/>
      <c r="C369" s="704"/>
      <c r="D369" s="706"/>
      <c r="E369" s="705"/>
      <c r="F369" s="709"/>
      <c r="G369" s="709"/>
      <c r="H369" s="46">
        <v>42754</v>
      </c>
      <c r="I369" s="103">
        <f>I368</f>
        <v>8993</v>
      </c>
      <c r="J369" s="48">
        <v>42767</v>
      </c>
      <c r="K369" s="298">
        <v>8993</v>
      </c>
    </row>
    <row r="370" spans="1:11" ht="12.75">
      <c r="A370" s="434"/>
      <c r="B370" s="434"/>
      <c r="C370" s="704"/>
      <c r="D370" s="706"/>
      <c r="E370" s="705"/>
      <c r="F370" s="709"/>
      <c r="G370" s="709"/>
      <c r="H370" s="46">
        <v>42785</v>
      </c>
      <c r="I370" s="103">
        <f>I369</f>
        <v>8993</v>
      </c>
      <c r="J370" s="48">
        <v>42789</v>
      </c>
      <c r="K370" s="298">
        <v>8993</v>
      </c>
    </row>
    <row r="371" spans="1:11" ht="12.75">
      <c r="A371" s="434"/>
      <c r="B371" s="434"/>
      <c r="C371" s="704"/>
      <c r="D371" s="706"/>
      <c r="E371" s="705"/>
      <c r="F371" s="709"/>
      <c r="G371" s="709"/>
      <c r="H371" s="46">
        <v>42813</v>
      </c>
      <c r="I371" s="103">
        <f>I370</f>
        <v>8993</v>
      </c>
      <c r="J371" s="48">
        <v>42816</v>
      </c>
      <c r="K371" s="298">
        <v>8993</v>
      </c>
    </row>
    <row r="372" spans="1:11" ht="12.75">
      <c r="A372" s="434"/>
      <c r="B372" s="434"/>
      <c r="C372" s="704"/>
      <c r="D372" s="706"/>
      <c r="E372" s="705"/>
      <c r="F372" s="709"/>
      <c r="G372" s="709"/>
      <c r="H372" s="46">
        <v>42844</v>
      </c>
      <c r="I372" s="103">
        <f>I371</f>
        <v>8993</v>
      </c>
      <c r="J372" s="48">
        <v>42849</v>
      </c>
      <c r="K372" s="298">
        <v>8993</v>
      </c>
    </row>
    <row r="373" spans="1:11" ht="12.75">
      <c r="A373" s="434"/>
      <c r="B373" s="434"/>
      <c r="C373" s="704"/>
      <c r="D373" s="706"/>
      <c r="E373" s="705"/>
      <c r="F373" s="709"/>
      <c r="G373" s="709"/>
      <c r="H373" s="46">
        <v>42874</v>
      </c>
      <c r="I373" s="103">
        <f>I372</f>
        <v>8993</v>
      </c>
      <c r="J373" s="48">
        <v>42874</v>
      </c>
      <c r="K373" s="298">
        <v>8993</v>
      </c>
    </row>
    <row r="374" spans="1:11" ht="12.75">
      <c r="A374" s="433">
        <v>31</v>
      </c>
      <c r="B374" s="433" t="s">
        <v>95</v>
      </c>
      <c r="C374" s="703">
        <v>3143302</v>
      </c>
      <c r="D374" s="707" t="s">
        <v>65</v>
      </c>
      <c r="E374" s="710">
        <v>726</v>
      </c>
      <c r="F374" s="708">
        <f>E374*17</f>
        <v>12342</v>
      </c>
      <c r="G374" s="708">
        <f>E374*51</f>
        <v>37026</v>
      </c>
      <c r="H374" s="21">
        <v>42723</v>
      </c>
      <c r="I374" s="75">
        <f>G374/6</f>
        <v>6171</v>
      </c>
      <c r="J374" s="23">
        <v>42956</v>
      </c>
      <c r="K374" s="299">
        <v>6171</v>
      </c>
    </row>
    <row r="375" spans="1:11" ht="12.75">
      <c r="A375" s="433"/>
      <c r="B375" s="433"/>
      <c r="C375" s="703"/>
      <c r="D375" s="707"/>
      <c r="E375" s="710"/>
      <c r="F375" s="708"/>
      <c r="G375" s="708"/>
      <c r="H375" s="21">
        <v>42754</v>
      </c>
      <c r="I375" s="75">
        <f>I374</f>
        <v>6171</v>
      </c>
      <c r="J375" s="23">
        <v>42956</v>
      </c>
      <c r="K375" s="299">
        <v>6171</v>
      </c>
    </row>
    <row r="376" spans="1:11" ht="12.75">
      <c r="A376" s="433"/>
      <c r="B376" s="433"/>
      <c r="C376" s="703"/>
      <c r="D376" s="707"/>
      <c r="E376" s="710"/>
      <c r="F376" s="708"/>
      <c r="G376" s="708"/>
      <c r="H376" s="21">
        <v>42785</v>
      </c>
      <c r="I376" s="75">
        <f>I375</f>
        <v>6171</v>
      </c>
      <c r="J376" s="23">
        <v>42956</v>
      </c>
      <c r="K376" s="299">
        <v>6171</v>
      </c>
    </row>
    <row r="377" spans="1:11" ht="12.75">
      <c r="A377" s="433"/>
      <c r="B377" s="433"/>
      <c r="C377" s="703"/>
      <c r="D377" s="707"/>
      <c r="E377" s="710"/>
      <c r="F377" s="708"/>
      <c r="G377" s="708"/>
      <c r="H377" s="21">
        <v>42813</v>
      </c>
      <c r="I377" s="75">
        <f>I376</f>
        <v>6171</v>
      </c>
      <c r="J377" s="23">
        <v>42956</v>
      </c>
      <c r="K377" s="299">
        <v>6171</v>
      </c>
    </row>
    <row r="378" spans="1:11" ht="12.75">
      <c r="A378" s="433"/>
      <c r="B378" s="433"/>
      <c r="C378" s="703"/>
      <c r="D378" s="707"/>
      <c r="E378" s="710"/>
      <c r="F378" s="708"/>
      <c r="G378" s="708"/>
      <c r="H378" s="21">
        <v>42844</v>
      </c>
      <c r="I378" s="75">
        <f>I377</f>
        <v>6171</v>
      </c>
      <c r="J378" s="23">
        <v>42956</v>
      </c>
      <c r="K378" s="299">
        <v>6171</v>
      </c>
    </row>
    <row r="379" spans="1:11" ht="12.75">
      <c r="A379" s="433"/>
      <c r="B379" s="433"/>
      <c r="C379" s="703"/>
      <c r="D379" s="707"/>
      <c r="E379" s="710"/>
      <c r="F379" s="708"/>
      <c r="G379" s="708"/>
      <c r="H379" s="21">
        <v>42874</v>
      </c>
      <c r="I379" s="75">
        <f>I378</f>
        <v>6171</v>
      </c>
      <c r="J379" s="23">
        <v>42956</v>
      </c>
      <c r="K379" s="299">
        <v>6171</v>
      </c>
    </row>
    <row r="380" spans="1:11" ht="12.75">
      <c r="A380" s="434">
        <v>31</v>
      </c>
      <c r="B380" s="434" t="s">
        <v>95</v>
      </c>
      <c r="C380" s="704">
        <v>3143450</v>
      </c>
      <c r="D380" s="706" t="s">
        <v>66</v>
      </c>
      <c r="E380" s="705">
        <v>907</v>
      </c>
      <c r="F380" s="709">
        <f>E380*17</f>
        <v>15419</v>
      </c>
      <c r="G380" s="709">
        <f>E380*51</f>
        <v>46257</v>
      </c>
      <c r="H380" s="46">
        <v>42723</v>
      </c>
      <c r="I380" s="103">
        <f>G380/6</f>
        <v>7709.5</v>
      </c>
      <c r="J380" s="48">
        <v>42926</v>
      </c>
      <c r="K380" s="298">
        <v>7709.5</v>
      </c>
    </row>
    <row r="381" spans="1:11" ht="12.75">
      <c r="A381" s="434"/>
      <c r="B381" s="434"/>
      <c r="C381" s="704"/>
      <c r="D381" s="706"/>
      <c r="E381" s="705"/>
      <c r="F381" s="709"/>
      <c r="G381" s="709"/>
      <c r="H381" s="46">
        <v>42754</v>
      </c>
      <c r="I381" s="103">
        <f>I380</f>
        <v>7709.5</v>
      </c>
      <c r="J381" s="48">
        <v>42926</v>
      </c>
      <c r="K381" s="298">
        <v>7709.5</v>
      </c>
    </row>
    <row r="382" spans="1:11" ht="12.75">
      <c r="A382" s="434"/>
      <c r="B382" s="434"/>
      <c r="C382" s="704"/>
      <c r="D382" s="706"/>
      <c r="E382" s="705"/>
      <c r="F382" s="709"/>
      <c r="G382" s="709"/>
      <c r="H382" s="46">
        <v>42785</v>
      </c>
      <c r="I382" s="103">
        <f>I381</f>
        <v>7709.5</v>
      </c>
      <c r="J382" s="48">
        <v>42926</v>
      </c>
      <c r="K382" s="298">
        <v>7709.5</v>
      </c>
    </row>
    <row r="383" spans="1:11" ht="12.75">
      <c r="A383" s="434"/>
      <c r="B383" s="434"/>
      <c r="C383" s="704"/>
      <c r="D383" s="706"/>
      <c r="E383" s="705"/>
      <c r="F383" s="709"/>
      <c r="G383" s="709"/>
      <c r="H383" s="46">
        <v>42813</v>
      </c>
      <c r="I383" s="103">
        <f>I382</f>
        <v>7709.5</v>
      </c>
      <c r="J383" s="48">
        <v>42977</v>
      </c>
      <c r="K383" s="298">
        <v>7709.5</v>
      </c>
    </row>
    <row r="384" spans="1:11" ht="12.75">
      <c r="A384" s="434"/>
      <c r="B384" s="434"/>
      <c r="C384" s="704"/>
      <c r="D384" s="706"/>
      <c r="E384" s="705"/>
      <c r="F384" s="709"/>
      <c r="G384" s="709"/>
      <c r="H384" s="46">
        <v>42844</v>
      </c>
      <c r="I384" s="103">
        <f>I383</f>
        <v>7709.5</v>
      </c>
      <c r="J384" s="48">
        <v>42977</v>
      </c>
      <c r="K384" s="298">
        <v>7709.5</v>
      </c>
    </row>
    <row r="385" spans="1:11" ht="12.75">
      <c r="A385" s="434"/>
      <c r="B385" s="434"/>
      <c r="C385" s="704"/>
      <c r="D385" s="706"/>
      <c r="E385" s="705"/>
      <c r="F385" s="709"/>
      <c r="G385" s="709"/>
      <c r="H385" s="46">
        <v>42874</v>
      </c>
      <c r="I385" s="103">
        <f>I384</f>
        <v>7709.5</v>
      </c>
      <c r="J385" s="48">
        <v>42977</v>
      </c>
      <c r="K385" s="298">
        <v>7709.5</v>
      </c>
    </row>
    <row r="386" spans="1:11" ht="12.75">
      <c r="A386" s="433">
        <v>31</v>
      </c>
      <c r="B386" s="433" t="s">
        <v>95</v>
      </c>
      <c r="C386" s="703">
        <v>3144656</v>
      </c>
      <c r="D386" s="707" t="s">
        <v>67</v>
      </c>
      <c r="E386" s="710">
        <v>708</v>
      </c>
      <c r="F386" s="708">
        <f>E386*17</f>
        <v>12036</v>
      </c>
      <c r="G386" s="708">
        <f>E386*51</f>
        <v>36108</v>
      </c>
      <c r="H386" s="21">
        <v>42723</v>
      </c>
      <c r="I386" s="75">
        <f>G386/6</f>
        <v>6018</v>
      </c>
      <c r="J386" s="23">
        <v>42919</v>
      </c>
      <c r="K386" s="299">
        <v>6018</v>
      </c>
    </row>
    <row r="387" spans="1:11" ht="12.75">
      <c r="A387" s="433"/>
      <c r="B387" s="433"/>
      <c r="C387" s="703"/>
      <c r="D387" s="707"/>
      <c r="E387" s="710"/>
      <c r="F387" s="708"/>
      <c r="G387" s="708"/>
      <c r="H387" s="21">
        <v>42754</v>
      </c>
      <c r="I387" s="75">
        <f>I386</f>
        <v>6018</v>
      </c>
      <c r="J387" s="23">
        <v>42919</v>
      </c>
      <c r="K387" s="299">
        <v>6018</v>
      </c>
    </row>
    <row r="388" spans="1:11" ht="12.75">
      <c r="A388" s="433"/>
      <c r="B388" s="433"/>
      <c r="C388" s="703"/>
      <c r="D388" s="707"/>
      <c r="E388" s="710"/>
      <c r="F388" s="708"/>
      <c r="G388" s="708"/>
      <c r="H388" s="21">
        <v>42785</v>
      </c>
      <c r="I388" s="75">
        <f>I387</f>
        <v>6018</v>
      </c>
      <c r="J388" s="23">
        <v>42780</v>
      </c>
      <c r="K388" s="299">
        <v>6018</v>
      </c>
    </row>
    <row r="389" spans="1:11" ht="12.75">
      <c r="A389" s="433"/>
      <c r="B389" s="433"/>
      <c r="C389" s="703"/>
      <c r="D389" s="707"/>
      <c r="E389" s="710"/>
      <c r="F389" s="708"/>
      <c r="G389" s="708"/>
      <c r="H389" s="21">
        <v>42813</v>
      </c>
      <c r="I389" s="75">
        <f>I388</f>
        <v>6018</v>
      </c>
      <c r="J389" s="23">
        <v>42808</v>
      </c>
      <c r="K389" s="299">
        <v>6018</v>
      </c>
    </row>
    <row r="390" spans="1:11" ht="12.75">
      <c r="A390" s="433"/>
      <c r="B390" s="433"/>
      <c r="C390" s="703"/>
      <c r="D390" s="707"/>
      <c r="E390" s="710"/>
      <c r="F390" s="708"/>
      <c r="G390" s="708"/>
      <c r="H390" s="21">
        <v>42844</v>
      </c>
      <c r="I390" s="75">
        <f>I389</f>
        <v>6018</v>
      </c>
      <c r="J390" s="23">
        <v>42837</v>
      </c>
      <c r="K390" s="299">
        <v>6018</v>
      </c>
    </row>
    <row r="391" spans="1:11" ht="12.75">
      <c r="A391" s="433"/>
      <c r="B391" s="433"/>
      <c r="C391" s="703"/>
      <c r="D391" s="707"/>
      <c r="E391" s="710"/>
      <c r="F391" s="708"/>
      <c r="G391" s="708"/>
      <c r="H391" s="21">
        <v>42874</v>
      </c>
      <c r="I391" s="75">
        <f>I390</f>
        <v>6018</v>
      </c>
      <c r="J391" s="23">
        <v>42866</v>
      </c>
      <c r="K391" s="299">
        <v>6018</v>
      </c>
    </row>
    <row r="392" spans="1:11" ht="12.75">
      <c r="A392" s="434">
        <v>31</v>
      </c>
      <c r="B392" s="434" t="s">
        <v>95</v>
      </c>
      <c r="C392" s="704">
        <v>3145059</v>
      </c>
      <c r="D392" s="706" t="s">
        <v>68</v>
      </c>
      <c r="E392" s="705">
        <v>64</v>
      </c>
      <c r="F392" s="709">
        <f>E392*17</f>
        <v>1088</v>
      </c>
      <c r="G392" s="709">
        <f>E392*51</f>
        <v>3264</v>
      </c>
      <c r="H392" s="46">
        <v>42723</v>
      </c>
      <c r="I392" s="103">
        <f>G392/4</f>
        <v>816</v>
      </c>
      <c r="J392" s="48">
        <v>42781</v>
      </c>
      <c r="K392" s="298">
        <v>816</v>
      </c>
    </row>
    <row r="393" spans="1:11" ht="12.75">
      <c r="A393" s="434"/>
      <c r="B393" s="434"/>
      <c r="C393" s="704"/>
      <c r="D393" s="706"/>
      <c r="E393" s="705"/>
      <c r="F393" s="709"/>
      <c r="G393" s="709"/>
      <c r="H393" s="46">
        <v>42754</v>
      </c>
      <c r="I393" s="103">
        <f>I392</f>
        <v>816</v>
      </c>
      <c r="J393" s="48">
        <v>42781</v>
      </c>
      <c r="K393" s="298">
        <v>816</v>
      </c>
    </row>
    <row r="394" spans="1:11" ht="12.75">
      <c r="A394" s="434"/>
      <c r="B394" s="434"/>
      <c r="C394" s="704"/>
      <c r="D394" s="706"/>
      <c r="E394" s="705"/>
      <c r="F394" s="709"/>
      <c r="G394" s="709"/>
      <c r="H394" s="46">
        <v>42785</v>
      </c>
      <c r="I394" s="103">
        <f>I393</f>
        <v>816</v>
      </c>
      <c r="J394" s="48">
        <v>42823</v>
      </c>
      <c r="K394" s="298">
        <v>816</v>
      </c>
    </row>
    <row r="395" spans="1:11" ht="12.75">
      <c r="A395" s="434"/>
      <c r="B395" s="434"/>
      <c r="C395" s="704"/>
      <c r="D395" s="706"/>
      <c r="E395" s="705"/>
      <c r="F395" s="709"/>
      <c r="G395" s="709"/>
      <c r="H395" s="46">
        <v>42813</v>
      </c>
      <c r="I395" s="103">
        <f>I394</f>
        <v>816</v>
      </c>
      <c r="J395" s="48">
        <v>42814</v>
      </c>
      <c r="K395" s="298">
        <v>816</v>
      </c>
    </row>
    <row r="396" spans="1:11" ht="12.75">
      <c r="A396" s="433">
        <v>31</v>
      </c>
      <c r="B396" s="433" t="s">
        <v>95</v>
      </c>
      <c r="C396" s="703">
        <v>3145307</v>
      </c>
      <c r="D396" s="707" t="s">
        <v>69</v>
      </c>
      <c r="E396" s="710">
        <v>192</v>
      </c>
      <c r="F396" s="708">
        <f>E396*17</f>
        <v>3264</v>
      </c>
      <c r="G396" s="708">
        <f>E396*51</f>
        <v>9792</v>
      </c>
      <c r="H396" s="21">
        <v>42723</v>
      </c>
      <c r="I396" s="75">
        <f>G396/6</f>
        <v>1632</v>
      </c>
      <c r="J396" s="23">
        <v>42928</v>
      </c>
      <c r="K396" s="299">
        <v>1632</v>
      </c>
    </row>
    <row r="397" spans="1:11" ht="12.75">
      <c r="A397" s="433"/>
      <c r="B397" s="433"/>
      <c r="C397" s="703"/>
      <c r="D397" s="707"/>
      <c r="E397" s="710"/>
      <c r="F397" s="708"/>
      <c r="G397" s="708"/>
      <c r="H397" s="21">
        <v>42754</v>
      </c>
      <c r="I397" s="75">
        <f>I396</f>
        <v>1632</v>
      </c>
      <c r="J397" s="23">
        <v>42928</v>
      </c>
      <c r="K397" s="299">
        <v>1632</v>
      </c>
    </row>
    <row r="398" spans="1:11" ht="12.75">
      <c r="A398" s="433"/>
      <c r="B398" s="433"/>
      <c r="C398" s="703"/>
      <c r="D398" s="707"/>
      <c r="E398" s="710"/>
      <c r="F398" s="708"/>
      <c r="G398" s="708"/>
      <c r="H398" s="21">
        <v>42785</v>
      </c>
      <c r="I398" s="75">
        <f>I397</f>
        <v>1632</v>
      </c>
      <c r="J398" s="23">
        <v>42928</v>
      </c>
      <c r="K398" s="299">
        <v>1632</v>
      </c>
    </row>
    <row r="399" spans="1:11" ht="12.75">
      <c r="A399" s="433"/>
      <c r="B399" s="433"/>
      <c r="C399" s="703"/>
      <c r="D399" s="707"/>
      <c r="E399" s="710"/>
      <c r="F399" s="708"/>
      <c r="G399" s="708"/>
      <c r="H399" s="21">
        <v>42813</v>
      </c>
      <c r="I399" s="75">
        <f>I398</f>
        <v>1632</v>
      </c>
      <c r="J399" s="23">
        <v>42928</v>
      </c>
      <c r="K399" s="299">
        <v>1632</v>
      </c>
    </row>
    <row r="400" spans="1:11" ht="12.75">
      <c r="A400" s="433"/>
      <c r="B400" s="433"/>
      <c r="C400" s="703"/>
      <c r="D400" s="707"/>
      <c r="E400" s="710"/>
      <c r="F400" s="708"/>
      <c r="G400" s="708"/>
      <c r="H400" s="21">
        <v>42844</v>
      </c>
      <c r="I400" s="75">
        <f>I399</f>
        <v>1632</v>
      </c>
      <c r="J400" s="23">
        <v>42990</v>
      </c>
      <c r="K400" s="24">
        <v>1632</v>
      </c>
    </row>
    <row r="401" spans="1:11" ht="12.75">
      <c r="A401" s="433"/>
      <c r="B401" s="433"/>
      <c r="C401" s="703"/>
      <c r="D401" s="707"/>
      <c r="E401" s="710"/>
      <c r="F401" s="708"/>
      <c r="G401" s="708"/>
      <c r="H401" s="21">
        <v>42874</v>
      </c>
      <c r="I401" s="75">
        <f>I400</f>
        <v>1632</v>
      </c>
      <c r="J401" s="23">
        <v>42990</v>
      </c>
      <c r="K401" s="24">
        <v>1632</v>
      </c>
    </row>
    <row r="402" spans="1:11" ht="12.75">
      <c r="A402" s="434">
        <v>31</v>
      </c>
      <c r="B402" s="434" t="s">
        <v>95</v>
      </c>
      <c r="C402" s="704">
        <v>3145372</v>
      </c>
      <c r="D402" s="706" t="s">
        <v>70</v>
      </c>
      <c r="E402" s="705">
        <v>151</v>
      </c>
      <c r="F402" s="709">
        <f>E402*17</f>
        <v>2567</v>
      </c>
      <c r="G402" s="709">
        <f>E402*51</f>
        <v>7701</v>
      </c>
      <c r="H402" s="46">
        <v>42723</v>
      </c>
      <c r="I402" s="103">
        <f>G402/6</f>
        <v>1283.5</v>
      </c>
      <c r="J402" s="48">
        <v>42723</v>
      </c>
      <c r="K402" s="298">
        <v>1283.5</v>
      </c>
    </row>
    <row r="403" spans="1:11" ht="12.75">
      <c r="A403" s="434"/>
      <c r="B403" s="434"/>
      <c r="C403" s="704"/>
      <c r="D403" s="706"/>
      <c r="E403" s="705"/>
      <c r="F403" s="709"/>
      <c r="G403" s="709"/>
      <c r="H403" s="46">
        <v>42754</v>
      </c>
      <c r="I403" s="103">
        <f>I402</f>
        <v>1283.5</v>
      </c>
      <c r="J403" s="48">
        <v>42754</v>
      </c>
      <c r="K403" s="298">
        <v>1283.5</v>
      </c>
    </row>
    <row r="404" spans="1:11" ht="12.75">
      <c r="A404" s="434"/>
      <c r="B404" s="434"/>
      <c r="C404" s="704"/>
      <c r="D404" s="706"/>
      <c r="E404" s="705"/>
      <c r="F404" s="709"/>
      <c r="G404" s="709"/>
      <c r="H404" s="46">
        <v>42785</v>
      </c>
      <c r="I404" s="103">
        <f>I403</f>
        <v>1283.5</v>
      </c>
      <c r="J404" s="48">
        <v>42787</v>
      </c>
      <c r="K404" s="298">
        <v>1283.5</v>
      </c>
    </row>
    <row r="405" spans="1:11" ht="12.75">
      <c r="A405" s="434"/>
      <c r="B405" s="434"/>
      <c r="C405" s="704"/>
      <c r="D405" s="706"/>
      <c r="E405" s="705"/>
      <c r="F405" s="709"/>
      <c r="G405" s="709"/>
      <c r="H405" s="46">
        <v>42813</v>
      </c>
      <c r="I405" s="103">
        <f>I404</f>
        <v>1283.5</v>
      </c>
      <c r="J405" s="48">
        <v>42814</v>
      </c>
      <c r="K405" s="298">
        <v>1283.5</v>
      </c>
    </row>
    <row r="406" spans="1:11" ht="12.75">
      <c r="A406" s="434"/>
      <c r="B406" s="434"/>
      <c r="C406" s="704"/>
      <c r="D406" s="706"/>
      <c r="E406" s="705"/>
      <c r="F406" s="709"/>
      <c r="G406" s="709"/>
      <c r="H406" s="46">
        <v>42844</v>
      </c>
      <c r="I406" s="103">
        <f>I405</f>
        <v>1283.5</v>
      </c>
      <c r="J406" s="48">
        <v>42843</v>
      </c>
      <c r="K406" s="298">
        <v>1283.5</v>
      </c>
    </row>
    <row r="407" spans="1:11" ht="12.75">
      <c r="A407" s="434"/>
      <c r="B407" s="434"/>
      <c r="C407" s="704"/>
      <c r="D407" s="706"/>
      <c r="E407" s="705"/>
      <c r="F407" s="709"/>
      <c r="G407" s="709"/>
      <c r="H407" s="46">
        <v>42874</v>
      </c>
      <c r="I407" s="103">
        <f>I406</f>
        <v>1283.5</v>
      </c>
      <c r="J407" s="48">
        <v>42871</v>
      </c>
      <c r="K407" s="298">
        <v>1283.5</v>
      </c>
    </row>
    <row r="408" spans="1:11" ht="12.75">
      <c r="A408" s="433">
        <v>31</v>
      </c>
      <c r="B408" s="433" t="s">
        <v>95</v>
      </c>
      <c r="C408" s="703">
        <v>3145455</v>
      </c>
      <c r="D408" s="707" t="s">
        <v>71</v>
      </c>
      <c r="E408" s="710">
        <v>266</v>
      </c>
      <c r="F408" s="708">
        <f>E408*17</f>
        <v>4522</v>
      </c>
      <c r="G408" s="708">
        <f>E408*51</f>
        <v>13566</v>
      </c>
      <c r="H408" s="21">
        <v>42723</v>
      </c>
      <c r="I408" s="75">
        <f>G408/6</f>
        <v>2261</v>
      </c>
      <c r="J408" s="23">
        <v>42731</v>
      </c>
      <c r="K408" s="299">
        <v>2261</v>
      </c>
    </row>
    <row r="409" spans="1:11" ht="12.75">
      <c r="A409" s="433"/>
      <c r="B409" s="433"/>
      <c r="C409" s="703"/>
      <c r="D409" s="707"/>
      <c r="E409" s="710"/>
      <c r="F409" s="708"/>
      <c r="G409" s="708"/>
      <c r="H409" s="21">
        <v>42754</v>
      </c>
      <c r="I409" s="75">
        <f>I408</f>
        <v>2261</v>
      </c>
      <c r="J409" s="23">
        <v>42754</v>
      </c>
      <c r="K409" s="299">
        <v>2261</v>
      </c>
    </row>
    <row r="410" spans="1:11" ht="12.75">
      <c r="A410" s="433"/>
      <c r="B410" s="433"/>
      <c r="C410" s="703"/>
      <c r="D410" s="707"/>
      <c r="E410" s="710"/>
      <c r="F410" s="708"/>
      <c r="G410" s="708"/>
      <c r="H410" s="21">
        <v>42785</v>
      </c>
      <c r="I410" s="75">
        <f>I409</f>
        <v>2261</v>
      </c>
      <c r="J410" s="23">
        <v>42786</v>
      </c>
      <c r="K410" s="299">
        <v>2261</v>
      </c>
    </row>
    <row r="411" spans="1:11" ht="12.75">
      <c r="A411" s="433"/>
      <c r="B411" s="433"/>
      <c r="C411" s="703"/>
      <c r="D411" s="707"/>
      <c r="E411" s="710"/>
      <c r="F411" s="708"/>
      <c r="G411" s="708"/>
      <c r="H411" s="21">
        <v>42813</v>
      </c>
      <c r="I411" s="75">
        <f>I410</f>
        <v>2261</v>
      </c>
      <c r="J411" s="23">
        <v>42823</v>
      </c>
      <c r="K411" s="299">
        <v>2261</v>
      </c>
    </row>
    <row r="412" spans="1:11" ht="12.75">
      <c r="A412" s="433"/>
      <c r="B412" s="433"/>
      <c r="C412" s="703"/>
      <c r="D412" s="707"/>
      <c r="E412" s="710"/>
      <c r="F412" s="708"/>
      <c r="G412" s="708"/>
      <c r="H412" s="21">
        <v>42844</v>
      </c>
      <c r="I412" s="75">
        <f>I411</f>
        <v>2261</v>
      </c>
      <c r="J412" s="23">
        <v>42844</v>
      </c>
      <c r="K412" s="299">
        <v>2261</v>
      </c>
    </row>
    <row r="413" spans="1:11" ht="12.75">
      <c r="A413" s="433"/>
      <c r="B413" s="433"/>
      <c r="C413" s="703"/>
      <c r="D413" s="707"/>
      <c r="E413" s="710"/>
      <c r="F413" s="708"/>
      <c r="G413" s="708"/>
      <c r="H413" s="21">
        <v>42874</v>
      </c>
      <c r="I413" s="75">
        <f>I412</f>
        <v>2261</v>
      </c>
      <c r="J413" s="23">
        <v>42872</v>
      </c>
      <c r="K413" s="299">
        <v>2261</v>
      </c>
    </row>
    <row r="414" spans="1:11" ht="12.75">
      <c r="A414" s="434">
        <v>31</v>
      </c>
      <c r="B414" s="434" t="s">
        <v>95</v>
      </c>
      <c r="C414" s="704">
        <v>3146255</v>
      </c>
      <c r="D414" s="706" t="s">
        <v>72</v>
      </c>
      <c r="E414" s="705">
        <v>301</v>
      </c>
      <c r="F414" s="709">
        <f>E414*17</f>
        <v>5117</v>
      </c>
      <c r="G414" s="709">
        <f>E414*51</f>
        <v>15351</v>
      </c>
      <c r="H414" s="46">
        <v>42723</v>
      </c>
      <c r="I414" s="103">
        <f>G414/6</f>
        <v>2558.5</v>
      </c>
      <c r="J414" s="48">
        <v>42814</v>
      </c>
      <c r="K414" s="298">
        <v>2558.5</v>
      </c>
    </row>
    <row r="415" spans="1:11" ht="12.75">
      <c r="A415" s="434"/>
      <c r="B415" s="434"/>
      <c r="C415" s="704"/>
      <c r="D415" s="706"/>
      <c r="E415" s="705"/>
      <c r="F415" s="709"/>
      <c r="G415" s="709"/>
      <c r="H415" s="46">
        <v>42754</v>
      </c>
      <c r="I415" s="103">
        <f>I414</f>
        <v>2558.5</v>
      </c>
      <c r="J415" s="48">
        <v>42814</v>
      </c>
      <c r="K415" s="298">
        <v>2558.5</v>
      </c>
    </row>
    <row r="416" spans="1:11" ht="12.75">
      <c r="A416" s="434"/>
      <c r="B416" s="434"/>
      <c r="C416" s="704"/>
      <c r="D416" s="706"/>
      <c r="E416" s="705"/>
      <c r="F416" s="709"/>
      <c r="G416" s="709"/>
      <c r="H416" s="46">
        <v>42785</v>
      </c>
      <c r="I416" s="103">
        <f>I415</f>
        <v>2558.5</v>
      </c>
      <c r="J416" s="48">
        <v>42814</v>
      </c>
      <c r="K416" s="298">
        <v>2558.5</v>
      </c>
    </row>
    <row r="417" spans="1:11" ht="12.75">
      <c r="A417" s="434"/>
      <c r="B417" s="434"/>
      <c r="C417" s="704"/>
      <c r="D417" s="706"/>
      <c r="E417" s="705"/>
      <c r="F417" s="709"/>
      <c r="G417" s="709"/>
      <c r="H417" s="46">
        <v>42813</v>
      </c>
      <c r="I417" s="103">
        <f>I416</f>
        <v>2558.5</v>
      </c>
      <c r="J417" s="48">
        <v>42810</v>
      </c>
      <c r="K417" s="298">
        <v>2558.5</v>
      </c>
    </row>
    <row r="418" spans="1:11" ht="12.75">
      <c r="A418" s="434"/>
      <c r="B418" s="434"/>
      <c r="C418" s="704"/>
      <c r="D418" s="706"/>
      <c r="E418" s="705"/>
      <c r="F418" s="709"/>
      <c r="G418" s="709"/>
      <c r="H418" s="46">
        <v>42844</v>
      </c>
      <c r="I418" s="103">
        <f>I417</f>
        <v>2558.5</v>
      </c>
      <c r="J418" s="48">
        <v>42831</v>
      </c>
      <c r="K418" s="298">
        <v>2558.5</v>
      </c>
    </row>
    <row r="419" spans="1:11" ht="12.75">
      <c r="A419" s="434"/>
      <c r="B419" s="434"/>
      <c r="C419" s="704"/>
      <c r="D419" s="706"/>
      <c r="E419" s="705"/>
      <c r="F419" s="709"/>
      <c r="G419" s="709"/>
      <c r="H419" s="46">
        <v>42874</v>
      </c>
      <c r="I419" s="103">
        <f>I418</f>
        <v>2558.5</v>
      </c>
      <c r="J419" s="48">
        <v>42864</v>
      </c>
      <c r="K419" s="298">
        <v>2558.5</v>
      </c>
    </row>
    <row r="420" spans="1:11" ht="12.75">
      <c r="A420" s="433">
        <v>31</v>
      </c>
      <c r="B420" s="433" t="s">
        <v>95</v>
      </c>
      <c r="C420" s="703">
        <v>3146552</v>
      </c>
      <c r="D420" s="707" t="s">
        <v>73</v>
      </c>
      <c r="E420" s="710">
        <v>784</v>
      </c>
      <c r="F420" s="708">
        <f>E420*17</f>
        <v>13328</v>
      </c>
      <c r="G420" s="708">
        <f>E420*51</f>
        <v>39984</v>
      </c>
      <c r="H420" s="21">
        <v>42723</v>
      </c>
      <c r="I420" s="75">
        <f>G420/6</f>
        <v>6664</v>
      </c>
      <c r="J420" s="23">
        <v>42723</v>
      </c>
      <c r="K420" s="299">
        <v>6664</v>
      </c>
    </row>
    <row r="421" spans="1:11" ht="12.75">
      <c r="A421" s="433"/>
      <c r="B421" s="433"/>
      <c r="C421" s="703"/>
      <c r="D421" s="707"/>
      <c r="E421" s="710"/>
      <c r="F421" s="708"/>
      <c r="G421" s="708"/>
      <c r="H421" s="21">
        <v>42754</v>
      </c>
      <c r="I421" s="75">
        <f>I420</f>
        <v>6664</v>
      </c>
      <c r="J421" s="23">
        <v>42754</v>
      </c>
      <c r="K421" s="299">
        <v>6664</v>
      </c>
    </row>
    <row r="422" spans="1:11" ht="12.75">
      <c r="A422" s="433"/>
      <c r="B422" s="433"/>
      <c r="C422" s="703"/>
      <c r="D422" s="707"/>
      <c r="E422" s="710"/>
      <c r="F422" s="708"/>
      <c r="G422" s="708"/>
      <c r="H422" s="21">
        <v>42785</v>
      </c>
      <c r="I422" s="75">
        <f>I421</f>
        <v>6664</v>
      </c>
      <c r="J422" s="23">
        <v>42786</v>
      </c>
      <c r="K422" s="299">
        <v>6664</v>
      </c>
    </row>
    <row r="423" spans="1:11" ht="12.75">
      <c r="A423" s="433"/>
      <c r="B423" s="433"/>
      <c r="C423" s="703"/>
      <c r="D423" s="707"/>
      <c r="E423" s="710"/>
      <c r="F423" s="708"/>
      <c r="G423" s="708"/>
      <c r="H423" s="21">
        <v>42813</v>
      </c>
      <c r="I423" s="75">
        <f>I422</f>
        <v>6664</v>
      </c>
      <c r="J423" s="23">
        <v>42814</v>
      </c>
      <c r="K423" s="299">
        <v>6664</v>
      </c>
    </row>
    <row r="424" spans="1:11" ht="12.75">
      <c r="A424" s="433"/>
      <c r="B424" s="433"/>
      <c r="C424" s="703"/>
      <c r="D424" s="707"/>
      <c r="E424" s="710"/>
      <c r="F424" s="708"/>
      <c r="G424" s="708"/>
      <c r="H424" s="21">
        <v>42844</v>
      </c>
      <c r="I424" s="75">
        <f>I423</f>
        <v>6664</v>
      </c>
      <c r="J424" s="23">
        <v>42844</v>
      </c>
      <c r="K424" s="299">
        <v>6664</v>
      </c>
    </row>
    <row r="425" spans="1:11" ht="12.75">
      <c r="A425" s="433"/>
      <c r="B425" s="433"/>
      <c r="C425" s="703"/>
      <c r="D425" s="707"/>
      <c r="E425" s="710"/>
      <c r="F425" s="708"/>
      <c r="G425" s="708"/>
      <c r="H425" s="21">
        <v>42874</v>
      </c>
      <c r="I425" s="75">
        <f>I424</f>
        <v>6664</v>
      </c>
      <c r="J425" s="23">
        <v>42874</v>
      </c>
      <c r="K425" s="299">
        <v>6664</v>
      </c>
    </row>
    <row r="426" spans="1:11" ht="12.75">
      <c r="A426" s="434">
        <v>31</v>
      </c>
      <c r="B426" s="434" t="s">
        <v>95</v>
      </c>
      <c r="C426" s="704">
        <v>3147956</v>
      </c>
      <c r="D426" s="706" t="s">
        <v>157</v>
      </c>
      <c r="E426" s="705">
        <v>124</v>
      </c>
      <c r="F426" s="709">
        <f>E426*17</f>
        <v>2108</v>
      </c>
      <c r="G426" s="709">
        <f>E426*51</f>
        <v>6324</v>
      </c>
      <c r="H426" s="46">
        <v>42723</v>
      </c>
      <c r="I426" s="103">
        <f>G426/5</f>
        <v>1264.8</v>
      </c>
      <c r="J426" s="48">
        <v>42814</v>
      </c>
      <c r="K426" s="298">
        <v>1264.8</v>
      </c>
    </row>
    <row r="427" spans="1:11" ht="12.75">
      <c r="A427" s="434"/>
      <c r="B427" s="434"/>
      <c r="C427" s="704"/>
      <c r="D427" s="706"/>
      <c r="E427" s="705"/>
      <c r="F427" s="709"/>
      <c r="G427" s="709"/>
      <c r="H427" s="46">
        <v>42754</v>
      </c>
      <c r="I427" s="103">
        <f>I426</f>
        <v>1264.8</v>
      </c>
      <c r="J427" s="48">
        <v>42814</v>
      </c>
      <c r="K427" s="298">
        <v>1264.8</v>
      </c>
    </row>
    <row r="428" spans="1:11" ht="12.75">
      <c r="A428" s="434"/>
      <c r="B428" s="434"/>
      <c r="C428" s="704"/>
      <c r="D428" s="706"/>
      <c r="E428" s="705"/>
      <c r="F428" s="709"/>
      <c r="G428" s="709"/>
      <c r="H428" s="46">
        <v>42785</v>
      </c>
      <c r="I428" s="103">
        <f>I427</f>
        <v>1264.8</v>
      </c>
      <c r="J428" s="48">
        <v>42814</v>
      </c>
      <c r="K428" s="298">
        <v>1264.8</v>
      </c>
    </row>
    <row r="429" spans="1:11" ht="12.75">
      <c r="A429" s="434"/>
      <c r="B429" s="434"/>
      <c r="C429" s="704"/>
      <c r="D429" s="706"/>
      <c r="E429" s="705"/>
      <c r="F429" s="709"/>
      <c r="G429" s="709"/>
      <c r="H429" s="46">
        <v>42813</v>
      </c>
      <c r="I429" s="103">
        <f>I428</f>
        <v>1264.8</v>
      </c>
      <c r="J429" s="48">
        <v>42814</v>
      </c>
      <c r="K429" s="298">
        <v>1264.8</v>
      </c>
    </row>
    <row r="430" spans="1:11" ht="12.75">
      <c r="A430" s="434"/>
      <c r="B430" s="434"/>
      <c r="C430" s="704"/>
      <c r="D430" s="706"/>
      <c r="E430" s="705"/>
      <c r="F430" s="709"/>
      <c r="G430" s="709"/>
      <c r="H430" s="46">
        <v>42844</v>
      </c>
      <c r="I430" s="103">
        <f>I429</f>
        <v>1264.8</v>
      </c>
      <c r="J430" s="48">
        <v>42844</v>
      </c>
      <c r="K430" s="298">
        <v>1264.8</v>
      </c>
    </row>
    <row r="431" spans="1:11" ht="12.75">
      <c r="A431" s="433">
        <v>31</v>
      </c>
      <c r="B431" s="433" t="s">
        <v>95</v>
      </c>
      <c r="C431" s="703">
        <v>3148707</v>
      </c>
      <c r="D431" s="707" t="s">
        <v>74</v>
      </c>
      <c r="E431" s="710">
        <v>275</v>
      </c>
      <c r="F431" s="708">
        <f>E431*17</f>
        <v>4675</v>
      </c>
      <c r="G431" s="708">
        <f>E431*51</f>
        <v>14025</v>
      </c>
      <c r="H431" s="21">
        <v>42723</v>
      </c>
      <c r="I431" s="75">
        <f>G431/6</f>
        <v>2337.5</v>
      </c>
      <c r="J431" s="23">
        <v>42920</v>
      </c>
      <c r="K431" s="299">
        <v>2337.5</v>
      </c>
    </row>
    <row r="432" spans="1:11" ht="12.75">
      <c r="A432" s="433"/>
      <c r="B432" s="433"/>
      <c r="C432" s="703"/>
      <c r="D432" s="707"/>
      <c r="E432" s="710"/>
      <c r="F432" s="708"/>
      <c r="G432" s="708"/>
      <c r="H432" s="21">
        <v>42754</v>
      </c>
      <c r="I432" s="75">
        <f>I431</f>
        <v>2337.5</v>
      </c>
      <c r="J432" s="23">
        <v>42920</v>
      </c>
      <c r="K432" s="299">
        <v>2337.5</v>
      </c>
    </row>
    <row r="433" spans="1:11" ht="12.75">
      <c r="A433" s="433"/>
      <c r="B433" s="433"/>
      <c r="C433" s="703"/>
      <c r="D433" s="707"/>
      <c r="E433" s="710"/>
      <c r="F433" s="708"/>
      <c r="G433" s="708"/>
      <c r="H433" s="21">
        <v>42785</v>
      </c>
      <c r="I433" s="75">
        <f>I432</f>
        <v>2337.5</v>
      </c>
      <c r="J433" s="23">
        <v>42920</v>
      </c>
      <c r="K433" s="299">
        <v>2337.5</v>
      </c>
    </row>
    <row r="434" spans="1:11" ht="12.75">
      <c r="A434" s="433"/>
      <c r="B434" s="433"/>
      <c r="C434" s="703"/>
      <c r="D434" s="707"/>
      <c r="E434" s="710"/>
      <c r="F434" s="708"/>
      <c r="G434" s="708"/>
      <c r="H434" s="21">
        <v>42813</v>
      </c>
      <c r="I434" s="75">
        <f>I433</f>
        <v>2337.5</v>
      </c>
      <c r="J434" s="23">
        <v>42920</v>
      </c>
      <c r="K434" s="299">
        <v>2337.5</v>
      </c>
    </row>
    <row r="435" spans="1:11" ht="12.75">
      <c r="A435" s="433"/>
      <c r="B435" s="433"/>
      <c r="C435" s="703"/>
      <c r="D435" s="707"/>
      <c r="E435" s="710"/>
      <c r="F435" s="708"/>
      <c r="G435" s="708"/>
      <c r="H435" s="21">
        <v>42844</v>
      </c>
      <c r="I435" s="75">
        <f>I434</f>
        <v>2337.5</v>
      </c>
      <c r="J435" s="23">
        <v>42907</v>
      </c>
      <c r="K435" s="299">
        <v>2337.5</v>
      </c>
    </row>
    <row r="436" spans="1:11" ht="12.75">
      <c r="A436" s="433"/>
      <c r="B436" s="433"/>
      <c r="C436" s="703"/>
      <c r="D436" s="707"/>
      <c r="E436" s="710"/>
      <c r="F436" s="708"/>
      <c r="G436" s="708"/>
      <c r="H436" s="21">
        <v>42874</v>
      </c>
      <c r="I436" s="75">
        <f>I435</f>
        <v>2337.5</v>
      </c>
      <c r="J436" s="23">
        <v>42907</v>
      </c>
      <c r="K436" s="299">
        <v>2337.5</v>
      </c>
    </row>
    <row r="437" spans="1:11" ht="12.75" customHeight="1">
      <c r="A437" s="434">
        <v>31</v>
      </c>
      <c r="B437" s="434" t="s">
        <v>95</v>
      </c>
      <c r="C437" s="704">
        <v>3150570</v>
      </c>
      <c r="D437" s="706" t="s">
        <v>75</v>
      </c>
      <c r="E437" s="705">
        <v>138</v>
      </c>
      <c r="F437" s="709">
        <f>E437*17</f>
        <v>2346</v>
      </c>
      <c r="G437" s="709">
        <f>E437*51</f>
        <v>7038</v>
      </c>
      <c r="H437" s="46">
        <v>42723</v>
      </c>
      <c r="I437" s="103">
        <f>G437/6</f>
        <v>1173</v>
      </c>
      <c r="J437" s="48">
        <v>42780</v>
      </c>
      <c r="K437" s="298">
        <v>1173</v>
      </c>
    </row>
    <row r="438" spans="1:11" ht="12.75">
      <c r="A438" s="434"/>
      <c r="B438" s="434"/>
      <c r="C438" s="704"/>
      <c r="D438" s="706"/>
      <c r="E438" s="705"/>
      <c r="F438" s="709"/>
      <c r="G438" s="709"/>
      <c r="H438" s="46">
        <v>42754</v>
      </c>
      <c r="I438" s="103">
        <f>I437</f>
        <v>1173</v>
      </c>
      <c r="J438" s="48">
        <v>42780</v>
      </c>
      <c r="K438" s="298">
        <v>1173</v>
      </c>
    </row>
    <row r="439" spans="1:11" ht="12.75">
      <c r="A439" s="434"/>
      <c r="B439" s="434"/>
      <c r="C439" s="704"/>
      <c r="D439" s="706"/>
      <c r="E439" s="705"/>
      <c r="F439" s="709"/>
      <c r="G439" s="709"/>
      <c r="H439" s="46">
        <v>42785</v>
      </c>
      <c r="I439" s="103">
        <f>I438</f>
        <v>1173</v>
      </c>
      <c r="J439" s="48">
        <v>42788</v>
      </c>
      <c r="K439" s="298">
        <v>1173</v>
      </c>
    </row>
    <row r="440" spans="1:11" ht="12.75">
      <c r="A440" s="434"/>
      <c r="B440" s="434"/>
      <c r="C440" s="704"/>
      <c r="D440" s="706"/>
      <c r="E440" s="705"/>
      <c r="F440" s="709"/>
      <c r="G440" s="709"/>
      <c r="H440" s="46">
        <v>42813</v>
      </c>
      <c r="I440" s="103">
        <f>I439</f>
        <v>1173</v>
      </c>
      <c r="J440" s="48">
        <v>42830</v>
      </c>
      <c r="K440" s="298">
        <v>1173</v>
      </c>
    </row>
    <row r="441" spans="1:11" ht="12.75">
      <c r="A441" s="434"/>
      <c r="B441" s="434"/>
      <c r="C441" s="704"/>
      <c r="D441" s="706"/>
      <c r="E441" s="705"/>
      <c r="F441" s="709"/>
      <c r="G441" s="709"/>
      <c r="H441" s="46">
        <v>42844</v>
      </c>
      <c r="I441" s="103">
        <f>I440</f>
        <v>1173</v>
      </c>
      <c r="J441" s="48">
        <v>42870</v>
      </c>
      <c r="K441" s="298">
        <v>1173</v>
      </c>
    </row>
    <row r="442" spans="1:11" ht="12.75">
      <c r="A442" s="434"/>
      <c r="B442" s="434"/>
      <c r="C442" s="704"/>
      <c r="D442" s="706"/>
      <c r="E442" s="705"/>
      <c r="F442" s="709"/>
      <c r="G442" s="709"/>
      <c r="H442" s="46">
        <v>42874</v>
      </c>
      <c r="I442" s="103">
        <f>I441</f>
        <v>1173</v>
      </c>
      <c r="J442" s="48">
        <v>42885</v>
      </c>
      <c r="K442" s="298">
        <v>1173</v>
      </c>
    </row>
    <row r="443" spans="1:11" ht="12.75">
      <c r="A443" s="463">
        <v>31</v>
      </c>
      <c r="B443" s="714" t="s">
        <v>95</v>
      </c>
      <c r="C443" s="703">
        <v>3152131</v>
      </c>
      <c r="D443" s="713" t="s">
        <v>161</v>
      </c>
      <c r="E443" s="710">
        <v>99</v>
      </c>
      <c r="F443" s="708">
        <f>E443/17</f>
        <v>5.823529411764706</v>
      </c>
      <c r="G443" s="708">
        <f>E443*51</f>
        <v>5049</v>
      </c>
      <c r="H443" s="21">
        <v>42723</v>
      </c>
      <c r="I443" s="75">
        <f>G443/5</f>
        <v>1009.8</v>
      </c>
      <c r="J443" s="23">
        <v>42723</v>
      </c>
      <c r="K443" s="299">
        <v>1009.8</v>
      </c>
    </row>
    <row r="444" spans="1:11" ht="12.75">
      <c r="A444" s="463"/>
      <c r="B444" s="463"/>
      <c r="C444" s="703"/>
      <c r="D444" s="707"/>
      <c r="E444" s="710"/>
      <c r="F444" s="708"/>
      <c r="G444" s="708"/>
      <c r="H444" s="21">
        <v>42754</v>
      </c>
      <c r="I444" s="75">
        <f>I443</f>
        <v>1009.8</v>
      </c>
      <c r="J444" s="23">
        <v>42788</v>
      </c>
      <c r="K444" s="299">
        <v>1009.8</v>
      </c>
    </row>
    <row r="445" spans="1:11" ht="12.75">
      <c r="A445" s="463"/>
      <c r="B445" s="463"/>
      <c r="C445" s="703"/>
      <c r="D445" s="707"/>
      <c r="E445" s="710"/>
      <c r="F445" s="708"/>
      <c r="G445" s="708"/>
      <c r="H445" s="21">
        <v>42785</v>
      </c>
      <c r="I445" s="75">
        <f>I444</f>
        <v>1009.8</v>
      </c>
      <c r="J445" s="23">
        <v>42788</v>
      </c>
      <c r="K445" s="299">
        <v>1009.8</v>
      </c>
    </row>
    <row r="446" spans="1:11" ht="12.75">
      <c r="A446" s="463"/>
      <c r="B446" s="463"/>
      <c r="C446" s="703"/>
      <c r="D446" s="707"/>
      <c r="E446" s="710"/>
      <c r="F446" s="708"/>
      <c r="G446" s="708"/>
      <c r="H446" s="21">
        <v>42813</v>
      </c>
      <c r="I446" s="75">
        <f>I445</f>
        <v>1009.8</v>
      </c>
      <c r="J446" s="23">
        <v>42809</v>
      </c>
      <c r="K446" s="299">
        <v>1009.8</v>
      </c>
    </row>
    <row r="447" spans="1:11" ht="12.75">
      <c r="A447" s="463"/>
      <c r="B447" s="463"/>
      <c r="C447" s="703"/>
      <c r="D447" s="707"/>
      <c r="E447" s="710"/>
      <c r="F447" s="708"/>
      <c r="G447" s="708"/>
      <c r="H447" s="21">
        <v>42844</v>
      </c>
      <c r="I447" s="75">
        <f>I446</f>
        <v>1009.8</v>
      </c>
      <c r="J447" s="23">
        <v>42809</v>
      </c>
      <c r="K447" s="299">
        <v>1009.8</v>
      </c>
    </row>
    <row r="448" spans="1:11" ht="12.75">
      <c r="A448" s="434">
        <v>31</v>
      </c>
      <c r="B448" s="434" t="s">
        <v>95</v>
      </c>
      <c r="C448" s="704">
        <v>3152204</v>
      </c>
      <c r="D448" s="706" t="s">
        <v>76</v>
      </c>
      <c r="E448" s="705">
        <v>1701</v>
      </c>
      <c r="F448" s="709">
        <f>E448*17</f>
        <v>28917</v>
      </c>
      <c r="G448" s="709">
        <f>E448*51</f>
        <v>86751</v>
      </c>
      <c r="H448" s="46">
        <v>42723</v>
      </c>
      <c r="I448" s="103">
        <f>G448/6</f>
        <v>14458.5</v>
      </c>
      <c r="J448" s="48">
        <v>42723</v>
      </c>
      <c r="K448" s="298">
        <v>14458.5</v>
      </c>
    </row>
    <row r="449" spans="1:11" ht="12.75">
      <c r="A449" s="434"/>
      <c r="B449" s="434"/>
      <c r="C449" s="704"/>
      <c r="D449" s="706"/>
      <c r="E449" s="705"/>
      <c r="F449" s="709"/>
      <c r="G449" s="709"/>
      <c r="H449" s="46">
        <v>42754</v>
      </c>
      <c r="I449" s="103">
        <f>I448</f>
        <v>14458.5</v>
      </c>
      <c r="J449" s="48">
        <v>42759</v>
      </c>
      <c r="K449" s="298">
        <v>14458.5</v>
      </c>
    </row>
    <row r="450" spans="1:11" ht="12.75">
      <c r="A450" s="434"/>
      <c r="B450" s="434"/>
      <c r="C450" s="704"/>
      <c r="D450" s="706"/>
      <c r="E450" s="705"/>
      <c r="F450" s="709"/>
      <c r="G450" s="709"/>
      <c r="H450" s="46">
        <v>42785</v>
      </c>
      <c r="I450" s="103">
        <f>I449</f>
        <v>14458.5</v>
      </c>
      <c r="J450" s="48">
        <v>42786</v>
      </c>
      <c r="K450" s="298">
        <v>14458.5</v>
      </c>
    </row>
    <row r="451" spans="1:11" ht="12.75">
      <c r="A451" s="434"/>
      <c r="B451" s="434"/>
      <c r="C451" s="704"/>
      <c r="D451" s="706"/>
      <c r="E451" s="705"/>
      <c r="F451" s="709"/>
      <c r="G451" s="709"/>
      <c r="H451" s="46">
        <v>42813</v>
      </c>
      <c r="I451" s="103">
        <f>I450</f>
        <v>14458.5</v>
      </c>
      <c r="J451" s="48">
        <v>42814</v>
      </c>
      <c r="K451" s="298">
        <v>14458.5</v>
      </c>
    </row>
    <row r="452" spans="1:11" ht="12.75">
      <c r="A452" s="434"/>
      <c r="B452" s="434"/>
      <c r="C452" s="704"/>
      <c r="D452" s="706"/>
      <c r="E452" s="705"/>
      <c r="F452" s="709"/>
      <c r="G452" s="709"/>
      <c r="H452" s="46">
        <v>42844</v>
      </c>
      <c r="I452" s="103">
        <f>I451</f>
        <v>14458.5</v>
      </c>
      <c r="J452" s="48">
        <v>42844</v>
      </c>
      <c r="K452" s="298">
        <v>14458.5</v>
      </c>
    </row>
    <row r="453" spans="1:11" ht="12.75">
      <c r="A453" s="434"/>
      <c r="B453" s="434"/>
      <c r="C453" s="704"/>
      <c r="D453" s="706"/>
      <c r="E453" s="705"/>
      <c r="F453" s="709"/>
      <c r="G453" s="709"/>
      <c r="H453" s="46">
        <v>42874</v>
      </c>
      <c r="I453" s="103">
        <f>I452</f>
        <v>14458.5</v>
      </c>
      <c r="J453" s="48">
        <v>42867</v>
      </c>
      <c r="K453" s="298">
        <v>14458.5</v>
      </c>
    </row>
    <row r="454" spans="1:11" ht="12.75">
      <c r="A454" s="463">
        <v>31</v>
      </c>
      <c r="B454" s="463" t="s">
        <v>95</v>
      </c>
      <c r="C454" s="703">
        <v>3152402</v>
      </c>
      <c r="D454" s="707" t="s">
        <v>77</v>
      </c>
      <c r="E454" s="710">
        <v>120</v>
      </c>
      <c r="F454" s="708">
        <f>E454*17</f>
        <v>2040</v>
      </c>
      <c r="G454" s="708">
        <f>E454*51</f>
        <v>6120</v>
      </c>
      <c r="H454" s="21">
        <v>42723</v>
      </c>
      <c r="I454" s="75">
        <f>G454/5</f>
        <v>1224</v>
      </c>
      <c r="J454" s="23">
        <v>42723</v>
      </c>
      <c r="K454" s="299">
        <v>1224</v>
      </c>
    </row>
    <row r="455" spans="1:11" ht="12.75">
      <c r="A455" s="463"/>
      <c r="B455" s="463"/>
      <c r="C455" s="703"/>
      <c r="D455" s="707"/>
      <c r="E455" s="710"/>
      <c r="F455" s="708"/>
      <c r="G455" s="708"/>
      <c r="H455" s="21">
        <v>42754</v>
      </c>
      <c r="I455" s="75">
        <f>I454</f>
        <v>1224</v>
      </c>
      <c r="J455" s="23">
        <v>42754</v>
      </c>
      <c r="K455" s="299">
        <v>1224</v>
      </c>
    </row>
    <row r="456" spans="1:11" ht="12.75">
      <c r="A456" s="463"/>
      <c r="B456" s="463"/>
      <c r="C456" s="703"/>
      <c r="D456" s="707"/>
      <c r="E456" s="710"/>
      <c r="F456" s="708"/>
      <c r="G456" s="708"/>
      <c r="H456" s="21">
        <v>42785</v>
      </c>
      <c r="I456" s="75">
        <f>I455</f>
        <v>1224</v>
      </c>
      <c r="J456" s="23">
        <v>42786</v>
      </c>
      <c r="K456" s="299">
        <v>1224</v>
      </c>
    </row>
    <row r="457" spans="1:11" ht="12.75">
      <c r="A457" s="463"/>
      <c r="B457" s="463"/>
      <c r="C457" s="703"/>
      <c r="D457" s="707"/>
      <c r="E457" s="710"/>
      <c r="F457" s="708"/>
      <c r="G457" s="708"/>
      <c r="H457" s="21">
        <v>42813</v>
      </c>
      <c r="I457" s="75">
        <f>I456</f>
        <v>1224</v>
      </c>
      <c r="J457" s="23">
        <v>42808</v>
      </c>
      <c r="K457" s="299">
        <v>1224</v>
      </c>
    </row>
    <row r="458" spans="1:11" ht="12.75">
      <c r="A458" s="463"/>
      <c r="B458" s="463"/>
      <c r="C458" s="703"/>
      <c r="D458" s="707"/>
      <c r="E458" s="710"/>
      <c r="F458" s="708"/>
      <c r="G458" s="708"/>
      <c r="H458" s="21">
        <v>42844</v>
      </c>
      <c r="I458" s="75">
        <f>I457</f>
        <v>1224</v>
      </c>
      <c r="J458" s="23">
        <v>42835</v>
      </c>
      <c r="K458" s="299">
        <v>1224</v>
      </c>
    </row>
    <row r="459" spans="1:11" ht="12.75">
      <c r="A459" s="434">
        <v>31</v>
      </c>
      <c r="B459" s="434" t="s">
        <v>95</v>
      </c>
      <c r="C459" s="704">
        <v>3154507</v>
      </c>
      <c r="D459" s="706" t="s">
        <v>78</v>
      </c>
      <c r="E459" s="705">
        <v>704</v>
      </c>
      <c r="F459" s="709">
        <f>E459*17</f>
        <v>11968</v>
      </c>
      <c r="G459" s="709">
        <f>E459*51</f>
        <v>35904</v>
      </c>
      <c r="H459" s="46">
        <v>42723</v>
      </c>
      <c r="I459" s="103">
        <f>G459/6</f>
        <v>5984</v>
      </c>
      <c r="J459" s="48">
        <v>42788</v>
      </c>
      <c r="K459" s="298">
        <v>5984</v>
      </c>
    </row>
    <row r="460" spans="1:11" ht="12.75">
      <c r="A460" s="434"/>
      <c r="B460" s="434"/>
      <c r="C460" s="704"/>
      <c r="D460" s="706"/>
      <c r="E460" s="705"/>
      <c r="F460" s="709"/>
      <c r="G460" s="709"/>
      <c r="H460" s="46">
        <v>42754</v>
      </c>
      <c r="I460" s="103">
        <f>I459</f>
        <v>5984</v>
      </c>
      <c r="J460" s="48">
        <v>42788</v>
      </c>
      <c r="K460" s="298">
        <v>5984</v>
      </c>
    </row>
    <row r="461" spans="1:11" ht="12.75">
      <c r="A461" s="434"/>
      <c r="B461" s="434"/>
      <c r="C461" s="704"/>
      <c r="D461" s="706"/>
      <c r="E461" s="705"/>
      <c r="F461" s="709"/>
      <c r="G461" s="709"/>
      <c r="H461" s="46">
        <v>42785</v>
      </c>
      <c r="I461" s="103">
        <f>I460</f>
        <v>5984</v>
      </c>
      <c r="J461" s="48">
        <v>42809</v>
      </c>
      <c r="K461" s="298">
        <v>5984</v>
      </c>
    </row>
    <row r="462" spans="1:11" ht="12.75">
      <c r="A462" s="434"/>
      <c r="B462" s="434"/>
      <c r="C462" s="704"/>
      <c r="D462" s="706"/>
      <c r="E462" s="705"/>
      <c r="F462" s="709"/>
      <c r="G462" s="709"/>
      <c r="H462" s="46">
        <v>42813</v>
      </c>
      <c r="I462" s="103">
        <f>I461</f>
        <v>5984</v>
      </c>
      <c r="J462" s="48">
        <v>42830</v>
      </c>
      <c r="K462" s="298">
        <v>5984</v>
      </c>
    </row>
    <row r="463" spans="1:11" ht="12.75">
      <c r="A463" s="434"/>
      <c r="B463" s="434"/>
      <c r="C463" s="704"/>
      <c r="D463" s="706"/>
      <c r="E463" s="705"/>
      <c r="F463" s="709"/>
      <c r="G463" s="709"/>
      <c r="H463" s="46">
        <v>42844</v>
      </c>
      <c r="I463" s="103">
        <f>I462</f>
        <v>5984</v>
      </c>
      <c r="J463" s="48">
        <v>42858</v>
      </c>
      <c r="K463" s="298">
        <v>5984</v>
      </c>
    </row>
    <row r="464" spans="1:11" ht="12.75">
      <c r="A464" s="434"/>
      <c r="B464" s="434"/>
      <c r="C464" s="704"/>
      <c r="D464" s="706"/>
      <c r="E464" s="705"/>
      <c r="F464" s="709"/>
      <c r="G464" s="709"/>
      <c r="H464" s="46">
        <v>42874</v>
      </c>
      <c r="I464" s="103">
        <f>I463</f>
        <v>5984</v>
      </c>
      <c r="J464" s="48">
        <v>42860</v>
      </c>
      <c r="K464" s="298">
        <v>5984</v>
      </c>
    </row>
    <row r="465" spans="1:11" ht="12.75" customHeight="1">
      <c r="A465" s="433">
        <v>31</v>
      </c>
      <c r="B465" s="433" t="s">
        <v>95</v>
      </c>
      <c r="C465" s="703">
        <v>3157005</v>
      </c>
      <c r="D465" s="707" t="s">
        <v>79</v>
      </c>
      <c r="E465" s="710">
        <v>905</v>
      </c>
      <c r="F465" s="708">
        <f>E465*17</f>
        <v>15385</v>
      </c>
      <c r="G465" s="708">
        <f>E465*51</f>
        <v>46155</v>
      </c>
      <c r="H465" s="21">
        <v>42723</v>
      </c>
      <c r="I465" s="75">
        <f>G465/6</f>
        <v>7692.5</v>
      </c>
      <c r="J465" s="23">
        <v>42888</v>
      </c>
      <c r="K465" s="299">
        <v>7692.5</v>
      </c>
    </row>
    <row r="466" spans="1:11" ht="12.75">
      <c r="A466" s="433"/>
      <c r="B466" s="433"/>
      <c r="C466" s="703"/>
      <c r="D466" s="707"/>
      <c r="E466" s="710"/>
      <c r="F466" s="708"/>
      <c r="G466" s="708"/>
      <c r="H466" s="21">
        <v>42754</v>
      </c>
      <c r="I466" s="75">
        <f>I465</f>
        <v>7692.5</v>
      </c>
      <c r="J466" s="23">
        <v>42748</v>
      </c>
      <c r="K466" s="299">
        <v>7692.5</v>
      </c>
    </row>
    <row r="467" spans="1:11" ht="12.75">
      <c r="A467" s="433"/>
      <c r="B467" s="433"/>
      <c r="C467" s="703"/>
      <c r="D467" s="707"/>
      <c r="E467" s="710"/>
      <c r="F467" s="708"/>
      <c r="G467" s="708"/>
      <c r="H467" s="21">
        <v>42785</v>
      </c>
      <c r="I467" s="75">
        <f>I466</f>
        <v>7692.5</v>
      </c>
      <c r="J467" s="23">
        <v>42780</v>
      </c>
      <c r="K467" s="299">
        <v>7692.5</v>
      </c>
    </row>
    <row r="468" spans="1:11" ht="12.75">
      <c r="A468" s="433"/>
      <c r="B468" s="433"/>
      <c r="C468" s="703"/>
      <c r="D468" s="707"/>
      <c r="E468" s="710"/>
      <c r="F468" s="708"/>
      <c r="G468" s="708"/>
      <c r="H468" s="21">
        <v>42813</v>
      </c>
      <c r="I468" s="75">
        <f>I467</f>
        <v>7692.5</v>
      </c>
      <c r="J468" s="23">
        <v>42807</v>
      </c>
      <c r="K468" s="299">
        <v>7692.5</v>
      </c>
    </row>
    <row r="469" spans="1:11" ht="12.75">
      <c r="A469" s="433"/>
      <c r="B469" s="433"/>
      <c r="C469" s="703"/>
      <c r="D469" s="707"/>
      <c r="E469" s="710"/>
      <c r="F469" s="708"/>
      <c r="G469" s="708"/>
      <c r="H469" s="21">
        <v>42844</v>
      </c>
      <c r="I469" s="75">
        <f>I468</f>
        <v>7692.5</v>
      </c>
      <c r="J469" s="23">
        <v>42842</v>
      </c>
      <c r="K469" s="299">
        <v>7692.5</v>
      </c>
    </row>
    <row r="470" spans="1:11" ht="12.75">
      <c r="A470" s="433"/>
      <c r="B470" s="433"/>
      <c r="C470" s="703"/>
      <c r="D470" s="707"/>
      <c r="E470" s="710"/>
      <c r="F470" s="708"/>
      <c r="G470" s="708"/>
      <c r="H470" s="21">
        <v>42874</v>
      </c>
      <c r="I470" s="75">
        <f>I469</f>
        <v>7692.5</v>
      </c>
      <c r="J470" s="23">
        <v>42865</v>
      </c>
      <c r="K470" s="299">
        <v>7692.5</v>
      </c>
    </row>
    <row r="471" spans="1:11" ht="12.75">
      <c r="A471" s="434">
        <v>31</v>
      </c>
      <c r="B471" s="434" t="s">
        <v>95</v>
      </c>
      <c r="C471" s="704">
        <v>3157377</v>
      </c>
      <c r="D471" s="706" t="s">
        <v>80</v>
      </c>
      <c r="E471" s="705">
        <v>426</v>
      </c>
      <c r="F471" s="709">
        <f>E471*17</f>
        <v>7242</v>
      </c>
      <c r="G471" s="709">
        <f>E471*51</f>
        <v>21726</v>
      </c>
      <c r="H471" s="46">
        <v>42723</v>
      </c>
      <c r="I471" s="103">
        <f>G471/6</f>
        <v>3621</v>
      </c>
      <c r="J471" s="48">
        <v>42733</v>
      </c>
      <c r="K471" s="298">
        <v>3621</v>
      </c>
    </row>
    <row r="472" spans="1:11" ht="12.75">
      <c r="A472" s="434"/>
      <c r="B472" s="434"/>
      <c r="C472" s="704"/>
      <c r="D472" s="706"/>
      <c r="E472" s="705"/>
      <c r="F472" s="709"/>
      <c r="G472" s="709"/>
      <c r="H472" s="46">
        <v>42754</v>
      </c>
      <c r="I472" s="103">
        <f>I471</f>
        <v>3621</v>
      </c>
      <c r="J472" s="48">
        <v>42768</v>
      </c>
      <c r="K472" s="298">
        <v>3621</v>
      </c>
    </row>
    <row r="473" spans="1:11" ht="12.75">
      <c r="A473" s="434"/>
      <c r="B473" s="434"/>
      <c r="C473" s="704"/>
      <c r="D473" s="706"/>
      <c r="E473" s="705"/>
      <c r="F473" s="709"/>
      <c r="G473" s="709"/>
      <c r="H473" s="46">
        <v>42785</v>
      </c>
      <c r="I473" s="103">
        <f>I472</f>
        <v>3621</v>
      </c>
      <c r="J473" s="48">
        <v>42781</v>
      </c>
      <c r="K473" s="298">
        <v>3621</v>
      </c>
    </row>
    <row r="474" spans="1:11" ht="12.75">
      <c r="A474" s="434"/>
      <c r="B474" s="434"/>
      <c r="C474" s="704"/>
      <c r="D474" s="706"/>
      <c r="E474" s="705"/>
      <c r="F474" s="709"/>
      <c r="G474" s="709"/>
      <c r="H474" s="46">
        <v>42813</v>
      </c>
      <c r="I474" s="103">
        <f>I473</f>
        <v>3621</v>
      </c>
      <c r="J474" s="48">
        <v>42811</v>
      </c>
      <c r="K474" s="298">
        <v>3621</v>
      </c>
    </row>
    <row r="475" spans="1:11" ht="12.75">
      <c r="A475" s="434"/>
      <c r="B475" s="434"/>
      <c r="C475" s="704"/>
      <c r="D475" s="706"/>
      <c r="E475" s="705"/>
      <c r="F475" s="709"/>
      <c r="G475" s="709"/>
      <c r="H475" s="46">
        <v>42844</v>
      </c>
      <c r="I475" s="103">
        <f>I474</f>
        <v>3621</v>
      </c>
      <c r="J475" s="48">
        <v>42844</v>
      </c>
      <c r="K475" s="298">
        <v>3621</v>
      </c>
    </row>
    <row r="476" spans="1:11" ht="12.75">
      <c r="A476" s="434"/>
      <c r="B476" s="434"/>
      <c r="C476" s="704"/>
      <c r="D476" s="706"/>
      <c r="E476" s="705"/>
      <c r="F476" s="709"/>
      <c r="G476" s="709"/>
      <c r="H476" s="46">
        <v>42874</v>
      </c>
      <c r="I476" s="103">
        <f>I475</f>
        <v>3621</v>
      </c>
      <c r="J476" s="48">
        <v>42871</v>
      </c>
      <c r="K476" s="298">
        <v>3621</v>
      </c>
    </row>
    <row r="477" spans="1:11" ht="12.75">
      <c r="A477" s="433">
        <v>31</v>
      </c>
      <c r="B477" s="433" t="s">
        <v>95</v>
      </c>
      <c r="C477" s="703">
        <v>3157609</v>
      </c>
      <c r="D477" s="707" t="s">
        <v>81</v>
      </c>
      <c r="E477" s="710">
        <v>109</v>
      </c>
      <c r="F477" s="708">
        <f>E477*17</f>
        <v>1853</v>
      </c>
      <c r="G477" s="708">
        <f>E477*51</f>
        <v>5559</v>
      </c>
      <c r="H477" s="21">
        <v>42723</v>
      </c>
      <c r="I477" s="75">
        <f>G477/5</f>
        <v>1111.8</v>
      </c>
      <c r="J477" s="23">
        <v>42720</v>
      </c>
      <c r="K477" s="299">
        <v>1111.8</v>
      </c>
    </row>
    <row r="478" spans="1:11" ht="12.75">
      <c r="A478" s="433"/>
      <c r="B478" s="433"/>
      <c r="C478" s="703"/>
      <c r="D478" s="707"/>
      <c r="E478" s="710"/>
      <c r="F478" s="708"/>
      <c r="G478" s="708"/>
      <c r="H478" s="21">
        <v>42754</v>
      </c>
      <c r="I478" s="75">
        <f>I477</f>
        <v>1111.8</v>
      </c>
      <c r="J478" s="23">
        <v>42753</v>
      </c>
      <c r="K478" s="299">
        <v>1111.8</v>
      </c>
    </row>
    <row r="479" spans="1:11" ht="12.75">
      <c r="A479" s="433"/>
      <c r="B479" s="433"/>
      <c r="C479" s="703"/>
      <c r="D479" s="707"/>
      <c r="E479" s="710"/>
      <c r="F479" s="708"/>
      <c r="G479" s="708"/>
      <c r="H479" s="21">
        <v>42785</v>
      </c>
      <c r="I479" s="75">
        <f>I478</f>
        <v>1111.8</v>
      </c>
      <c r="J479" s="23">
        <v>42786</v>
      </c>
      <c r="K479" s="299">
        <v>1111.8</v>
      </c>
    </row>
    <row r="480" spans="1:11" ht="12.75">
      <c r="A480" s="433"/>
      <c r="B480" s="433"/>
      <c r="C480" s="703"/>
      <c r="D480" s="707"/>
      <c r="E480" s="710"/>
      <c r="F480" s="708"/>
      <c r="G480" s="708"/>
      <c r="H480" s="21">
        <v>42813</v>
      </c>
      <c r="I480" s="75">
        <f>I479</f>
        <v>1111.8</v>
      </c>
      <c r="J480" s="23">
        <v>42825</v>
      </c>
      <c r="K480" s="299">
        <v>1111.8</v>
      </c>
    </row>
    <row r="481" spans="1:11" ht="12.75">
      <c r="A481" s="433"/>
      <c r="B481" s="433"/>
      <c r="C481" s="703"/>
      <c r="D481" s="707"/>
      <c r="E481" s="710"/>
      <c r="F481" s="708"/>
      <c r="G481" s="708"/>
      <c r="H481" s="21">
        <v>42844</v>
      </c>
      <c r="I481" s="75">
        <f>I480</f>
        <v>1111.8</v>
      </c>
      <c r="J481" s="23">
        <v>42844</v>
      </c>
      <c r="K481" s="299">
        <v>1111.8</v>
      </c>
    </row>
    <row r="482" spans="1:11" ht="12.75">
      <c r="A482" s="434">
        <v>31</v>
      </c>
      <c r="B482" s="434" t="s">
        <v>95</v>
      </c>
      <c r="C482" s="704">
        <v>3160306</v>
      </c>
      <c r="D482" s="706" t="s">
        <v>172</v>
      </c>
      <c r="E482" s="705">
        <v>163</v>
      </c>
      <c r="F482" s="709">
        <f>E482*17</f>
        <v>2771</v>
      </c>
      <c r="G482" s="709">
        <f>E482*51</f>
        <v>8313</v>
      </c>
      <c r="H482" s="46">
        <v>42723</v>
      </c>
      <c r="I482" s="103">
        <f>G482/6</f>
        <v>1385.5</v>
      </c>
      <c r="J482" s="48">
        <v>42923</v>
      </c>
      <c r="K482" s="298">
        <v>1385.5</v>
      </c>
    </row>
    <row r="483" spans="1:11" ht="12.75">
      <c r="A483" s="434"/>
      <c r="B483" s="434"/>
      <c r="C483" s="704"/>
      <c r="D483" s="706"/>
      <c r="E483" s="705"/>
      <c r="F483" s="709"/>
      <c r="G483" s="709"/>
      <c r="H483" s="46">
        <v>42754</v>
      </c>
      <c r="I483" s="103">
        <f>I482</f>
        <v>1385.5</v>
      </c>
      <c r="J483" s="48">
        <v>42923</v>
      </c>
      <c r="K483" s="298">
        <v>1385.5</v>
      </c>
    </row>
    <row r="484" spans="1:11" ht="12.75">
      <c r="A484" s="434"/>
      <c r="B484" s="434"/>
      <c r="C484" s="704"/>
      <c r="D484" s="706"/>
      <c r="E484" s="705"/>
      <c r="F484" s="709"/>
      <c r="G484" s="709"/>
      <c r="H484" s="46">
        <v>42785</v>
      </c>
      <c r="I484" s="103">
        <f>I483</f>
        <v>1385.5</v>
      </c>
      <c r="J484" s="48">
        <v>42927</v>
      </c>
      <c r="K484" s="298">
        <v>1385.5</v>
      </c>
    </row>
    <row r="485" spans="1:11" ht="12.75">
      <c r="A485" s="434"/>
      <c r="B485" s="434"/>
      <c r="C485" s="704"/>
      <c r="D485" s="706"/>
      <c r="E485" s="705"/>
      <c r="F485" s="709"/>
      <c r="G485" s="709"/>
      <c r="H485" s="46">
        <v>42813</v>
      </c>
      <c r="I485" s="103">
        <f>I484</f>
        <v>1385.5</v>
      </c>
      <c r="J485" s="48">
        <v>42927</v>
      </c>
      <c r="K485" s="298">
        <v>1385.5</v>
      </c>
    </row>
    <row r="486" spans="1:11" ht="12.75">
      <c r="A486" s="434"/>
      <c r="B486" s="434"/>
      <c r="C486" s="704"/>
      <c r="D486" s="706"/>
      <c r="E486" s="705"/>
      <c r="F486" s="709"/>
      <c r="G486" s="709"/>
      <c r="H486" s="46">
        <v>42844</v>
      </c>
      <c r="I486" s="103">
        <f>I485</f>
        <v>1385.5</v>
      </c>
      <c r="J486" s="48">
        <v>42954</v>
      </c>
      <c r="K486" s="298">
        <v>1385.5</v>
      </c>
    </row>
    <row r="487" spans="1:11" ht="12.75">
      <c r="A487" s="434"/>
      <c r="B487" s="434"/>
      <c r="C487" s="704"/>
      <c r="D487" s="706"/>
      <c r="E487" s="705"/>
      <c r="F487" s="709"/>
      <c r="G487" s="709"/>
      <c r="H487" s="46">
        <v>42874</v>
      </c>
      <c r="I487" s="103">
        <f>I486</f>
        <v>1385.5</v>
      </c>
      <c r="J487" s="48">
        <v>42976</v>
      </c>
      <c r="K487" s="298">
        <v>1385.5</v>
      </c>
    </row>
    <row r="488" spans="1:11" ht="12.75">
      <c r="A488" s="433">
        <v>31</v>
      </c>
      <c r="B488" s="433" t="s">
        <v>95</v>
      </c>
      <c r="C488" s="703">
        <v>3160454</v>
      </c>
      <c r="D488" s="707" t="s">
        <v>82</v>
      </c>
      <c r="E488" s="710">
        <v>393</v>
      </c>
      <c r="F488" s="708">
        <f>E488*17</f>
        <v>6681</v>
      </c>
      <c r="G488" s="708">
        <f>E488*51</f>
        <v>20043</v>
      </c>
      <c r="H488" s="21">
        <v>42723</v>
      </c>
      <c r="I488" s="75">
        <f>G488/6</f>
        <v>3340.5</v>
      </c>
      <c r="J488" s="23">
        <v>42724</v>
      </c>
      <c r="K488" s="299">
        <v>3340.5</v>
      </c>
    </row>
    <row r="489" spans="1:11" ht="12.75">
      <c r="A489" s="433"/>
      <c r="B489" s="433"/>
      <c r="C489" s="703"/>
      <c r="D489" s="707"/>
      <c r="E489" s="710"/>
      <c r="F489" s="708"/>
      <c r="G489" s="708"/>
      <c r="H489" s="21">
        <v>42754</v>
      </c>
      <c r="I489" s="75">
        <f>I488</f>
        <v>3340.5</v>
      </c>
      <c r="J489" s="23">
        <v>42752</v>
      </c>
      <c r="K489" s="299">
        <v>3340.5</v>
      </c>
    </row>
    <row r="490" spans="1:11" ht="12.75">
      <c r="A490" s="433"/>
      <c r="B490" s="433"/>
      <c r="C490" s="703"/>
      <c r="D490" s="707"/>
      <c r="E490" s="710"/>
      <c r="F490" s="708"/>
      <c r="G490" s="708"/>
      <c r="H490" s="21">
        <v>42785</v>
      </c>
      <c r="I490" s="75">
        <f>I489</f>
        <v>3340.5</v>
      </c>
      <c r="J490" s="23">
        <v>42780</v>
      </c>
      <c r="K490" s="299">
        <v>3340.5</v>
      </c>
    </row>
    <row r="491" spans="1:11" ht="12.75">
      <c r="A491" s="433"/>
      <c r="B491" s="433"/>
      <c r="C491" s="703"/>
      <c r="D491" s="707"/>
      <c r="E491" s="710"/>
      <c r="F491" s="708"/>
      <c r="G491" s="708"/>
      <c r="H491" s="21">
        <v>42813</v>
      </c>
      <c r="I491" s="75">
        <f>I490</f>
        <v>3340.5</v>
      </c>
      <c r="J491" s="23">
        <v>42809</v>
      </c>
      <c r="K491" s="299">
        <v>3340.5</v>
      </c>
    </row>
    <row r="492" spans="1:11" ht="12.75">
      <c r="A492" s="433"/>
      <c r="B492" s="433"/>
      <c r="C492" s="703"/>
      <c r="D492" s="707"/>
      <c r="E492" s="710"/>
      <c r="F492" s="708"/>
      <c r="G492" s="708"/>
      <c r="H492" s="21">
        <v>42844</v>
      </c>
      <c r="I492" s="75">
        <f>I491</f>
        <v>3340.5</v>
      </c>
      <c r="J492" s="23">
        <v>42835</v>
      </c>
      <c r="K492" s="299">
        <v>3340.5</v>
      </c>
    </row>
    <row r="493" spans="1:11" ht="12.75">
      <c r="A493" s="433"/>
      <c r="B493" s="433"/>
      <c r="C493" s="703"/>
      <c r="D493" s="707"/>
      <c r="E493" s="710"/>
      <c r="F493" s="708"/>
      <c r="G493" s="708"/>
      <c r="H493" s="21">
        <v>42874</v>
      </c>
      <c r="I493" s="75">
        <f>I492</f>
        <v>3340.5</v>
      </c>
      <c r="J493" s="23">
        <v>42858</v>
      </c>
      <c r="K493" s="299">
        <v>3340.5</v>
      </c>
    </row>
    <row r="494" spans="1:11" ht="12.75">
      <c r="A494" s="434">
        <v>31</v>
      </c>
      <c r="B494" s="434" t="s">
        <v>95</v>
      </c>
      <c r="C494" s="704">
        <v>3161106</v>
      </c>
      <c r="D494" s="706" t="s">
        <v>83</v>
      </c>
      <c r="E494" s="705">
        <v>1977</v>
      </c>
      <c r="F494" s="709">
        <f>E494*17</f>
        <v>33609</v>
      </c>
      <c r="G494" s="709">
        <f>E494*51</f>
        <v>100827</v>
      </c>
      <c r="H494" s="46">
        <v>42723</v>
      </c>
      <c r="I494" s="103">
        <f>G494/6</f>
        <v>16804.5</v>
      </c>
      <c r="J494" s="48">
        <v>42759</v>
      </c>
      <c r="K494" s="298">
        <v>16804.5</v>
      </c>
    </row>
    <row r="495" spans="1:11" ht="12.75">
      <c r="A495" s="434"/>
      <c r="B495" s="434"/>
      <c r="C495" s="704"/>
      <c r="D495" s="706"/>
      <c r="E495" s="705"/>
      <c r="F495" s="709"/>
      <c r="G495" s="709"/>
      <c r="H495" s="46">
        <v>42754</v>
      </c>
      <c r="I495" s="103">
        <f>I494</f>
        <v>16804.5</v>
      </c>
      <c r="J495" s="48">
        <v>42863</v>
      </c>
      <c r="K495" s="298">
        <v>16804.5</v>
      </c>
    </row>
    <row r="496" spans="1:11" ht="12.75">
      <c r="A496" s="434"/>
      <c r="B496" s="434"/>
      <c r="C496" s="704"/>
      <c r="D496" s="706"/>
      <c r="E496" s="705"/>
      <c r="F496" s="709"/>
      <c r="G496" s="709"/>
      <c r="H496" s="46">
        <v>42785</v>
      </c>
      <c r="I496" s="103">
        <f>I495</f>
        <v>16804.5</v>
      </c>
      <c r="J496" s="48">
        <v>42863</v>
      </c>
      <c r="K496" s="298">
        <v>16804.5</v>
      </c>
    </row>
    <row r="497" spans="1:11" ht="12.75">
      <c r="A497" s="434"/>
      <c r="B497" s="434"/>
      <c r="C497" s="704"/>
      <c r="D497" s="706"/>
      <c r="E497" s="705"/>
      <c r="F497" s="709"/>
      <c r="G497" s="709"/>
      <c r="H497" s="46">
        <v>42813</v>
      </c>
      <c r="I497" s="103">
        <f>I496</f>
        <v>16804.5</v>
      </c>
      <c r="J497" s="48">
        <v>42885</v>
      </c>
      <c r="K497" s="298">
        <v>16804.5</v>
      </c>
    </row>
    <row r="498" spans="1:11" ht="12.75">
      <c r="A498" s="434"/>
      <c r="B498" s="434"/>
      <c r="C498" s="704"/>
      <c r="D498" s="706"/>
      <c r="E498" s="705"/>
      <c r="F498" s="709"/>
      <c r="G498" s="709"/>
      <c r="H498" s="46">
        <v>42844</v>
      </c>
      <c r="I498" s="103">
        <f>I497</f>
        <v>16804.5</v>
      </c>
      <c r="J498" s="48">
        <v>42912</v>
      </c>
      <c r="K498" s="298">
        <v>16804.5</v>
      </c>
    </row>
    <row r="499" spans="1:11" ht="12.75">
      <c r="A499" s="434"/>
      <c r="B499" s="434"/>
      <c r="C499" s="704"/>
      <c r="D499" s="706"/>
      <c r="E499" s="705"/>
      <c r="F499" s="709"/>
      <c r="G499" s="709"/>
      <c r="H499" s="46">
        <v>42874</v>
      </c>
      <c r="I499" s="103">
        <f>I498</f>
        <v>16804.5</v>
      </c>
      <c r="J499" s="48">
        <v>42912</v>
      </c>
      <c r="K499" s="298">
        <v>16804.5</v>
      </c>
    </row>
    <row r="500" spans="1:11" ht="12.75">
      <c r="A500" s="433">
        <v>31</v>
      </c>
      <c r="B500" s="433" t="s">
        <v>95</v>
      </c>
      <c r="C500" s="703">
        <v>3162252</v>
      </c>
      <c r="D500" s="707" t="s">
        <v>84</v>
      </c>
      <c r="E500" s="710">
        <v>228</v>
      </c>
      <c r="F500" s="708">
        <f>E500*17</f>
        <v>3876</v>
      </c>
      <c r="G500" s="708">
        <f>E500*51</f>
        <v>11628</v>
      </c>
      <c r="H500" s="21">
        <v>42723</v>
      </c>
      <c r="I500" s="75">
        <f>G500/6</f>
        <v>1938</v>
      </c>
      <c r="J500" s="23">
        <v>42915</v>
      </c>
      <c r="K500" s="299">
        <v>1938</v>
      </c>
    </row>
    <row r="501" spans="1:11" ht="12.75">
      <c r="A501" s="433"/>
      <c r="B501" s="433"/>
      <c r="C501" s="703"/>
      <c r="D501" s="707"/>
      <c r="E501" s="710"/>
      <c r="F501" s="708"/>
      <c r="G501" s="708"/>
      <c r="H501" s="21">
        <v>42754</v>
      </c>
      <c r="I501" s="75">
        <f>I500</f>
        <v>1938</v>
      </c>
      <c r="J501" s="23">
        <v>42915</v>
      </c>
      <c r="K501" s="299">
        <v>1938</v>
      </c>
    </row>
    <row r="502" spans="1:11" ht="12.75">
      <c r="A502" s="433"/>
      <c r="B502" s="433"/>
      <c r="C502" s="703"/>
      <c r="D502" s="707"/>
      <c r="E502" s="710"/>
      <c r="F502" s="708"/>
      <c r="G502" s="708"/>
      <c r="H502" s="21">
        <v>42785</v>
      </c>
      <c r="I502" s="75">
        <f>I501</f>
        <v>1938</v>
      </c>
      <c r="J502" s="23">
        <v>42916</v>
      </c>
      <c r="K502" s="299">
        <v>1938</v>
      </c>
    </row>
    <row r="503" spans="1:11" ht="12.75">
      <c r="A503" s="433"/>
      <c r="B503" s="433"/>
      <c r="C503" s="703"/>
      <c r="D503" s="707"/>
      <c r="E503" s="710"/>
      <c r="F503" s="708"/>
      <c r="G503" s="708"/>
      <c r="H503" s="21">
        <v>42813</v>
      </c>
      <c r="I503" s="75">
        <f>I502</f>
        <v>1938</v>
      </c>
      <c r="J503" s="23">
        <v>42916</v>
      </c>
      <c r="K503" s="299">
        <v>1938</v>
      </c>
    </row>
    <row r="504" spans="1:11" ht="12.75">
      <c r="A504" s="433"/>
      <c r="B504" s="433"/>
      <c r="C504" s="703"/>
      <c r="D504" s="707"/>
      <c r="E504" s="710"/>
      <c r="F504" s="708"/>
      <c r="G504" s="708"/>
      <c r="H504" s="21">
        <v>42844</v>
      </c>
      <c r="I504" s="75">
        <f>I503</f>
        <v>1938</v>
      </c>
      <c r="J504" s="23">
        <v>42916</v>
      </c>
      <c r="K504" s="299">
        <v>1938</v>
      </c>
    </row>
    <row r="505" spans="1:11" ht="12.75">
      <c r="A505" s="433"/>
      <c r="B505" s="433"/>
      <c r="C505" s="703"/>
      <c r="D505" s="707"/>
      <c r="E505" s="710"/>
      <c r="F505" s="708"/>
      <c r="G505" s="708"/>
      <c r="H505" s="21">
        <v>42874</v>
      </c>
      <c r="I505" s="75">
        <f>I504</f>
        <v>1938</v>
      </c>
      <c r="J505" s="23">
        <v>42916</v>
      </c>
      <c r="K505" s="299">
        <v>1938</v>
      </c>
    </row>
    <row r="506" spans="1:11" ht="12.75">
      <c r="A506" s="434">
        <v>31</v>
      </c>
      <c r="B506" s="434" t="s">
        <v>95</v>
      </c>
      <c r="C506" s="704">
        <v>3162450</v>
      </c>
      <c r="D506" s="706" t="s">
        <v>182</v>
      </c>
      <c r="E506" s="705">
        <v>224</v>
      </c>
      <c r="F506" s="709">
        <f>E506*17</f>
        <v>3808</v>
      </c>
      <c r="G506" s="709">
        <f>E506*51</f>
        <v>11424</v>
      </c>
      <c r="H506" s="46">
        <v>42723</v>
      </c>
      <c r="I506" s="103">
        <f>G506/6</f>
        <v>1904</v>
      </c>
      <c r="J506" s="48">
        <v>42752</v>
      </c>
      <c r="K506" s="298">
        <v>1904</v>
      </c>
    </row>
    <row r="507" spans="1:11" ht="12.75">
      <c r="A507" s="434"/>
      <c r="B507" s="434"/>
      <c r="C507" s="704"/>
      <c r="D507" s="706"/>
      <c r="E507" s="705"/>
      <c r="F507" s="709"/>
      <c r="G507" s="709"/>
      <c r="H507" s="46">
        <v>42754</v>
      </c>
      <c r="I507" s="103">
        <f>I506</f>
        <v>1904</v>
      </c>
      <c r="J507" s="48">
        <v>42752</v>
      </c>
      <c r="K507" s="298">
        <v>1904</v>
      </c>
    </row>
    <row r="508" spans="1:11" ht="12.75">
      <c r="A508" s="434"/>
      <c r="B508" s="434"/>
      <c r="C508" s="704"/>
      <c r="D508" s="706"/>
      <c r="E508" s="705"/>
      <c r="F508" s="709"/>
      <c r="G508" s="709"/>
      <c r="H508" s="46">
        <v>42785</v>
      </c>
      <c r="I508" s="103">
        <f>I507</f>
        <v>1904</v>
      </c>
      <c r="J508" s="48">
        <v>42772</v>
      </c>
      <c r="K508" s="298">
        <v>1904</v>
      </c>
    </row>
    <row r="509" spans="1:11" ht="12.75">
      <c r="A509" s="434"/>
      <c r="B509" s="434"/>
      <c r="C509" s="704"/>
      <c r="D509" s="706"/>
      <c r="E509" s="705"/>
      <c r="F509" s="709"/>
      <c r="G509" s="709"/>
      <c r="H509" s="46">
        <v>42813</v>
      </c>
      <c r="I509" s="103">
        <f>I508</f>
        <v>1904</v>
      </c>
      <c r="J509" s="48">
        <v>42810</v>
      </c>
      <c r="K509" s="298">
        <v>1904</v>
      </c>
    </row>
    <row r="510" spans="1:11" ht="12.75">
      <c r="A510" s="434"/>
      <c r="B510" s="434"/>
      <c r="C510" s="704"/>
      <c r="D510" s="706"/>
      <c r="E510" s="705"/>
      <c r="F510" s="709"/>
      <c r="G510" s="709"/>
      <c r="H510" s="46">
        <v>42844</v>
      </c>
      <c r="I510" s="103">
        <f>I509</f>
        <v>1904</v>
      </c>
      <c r="J510" s="48">
        <v>42779</v>
      </c>
      <c r="K510" s="298">
        <v>1904</v>
      </c>
    </row>
    <row r="511" spans="1:11" ht="12.75">
      <c r="A511" s="434"/>
      <c r="B511" s="434"/>
      <c r="C511" s="704"/>
      <c r="D511" s="706"/>
      <c r="E511" s="705"/>
      <c r="F511" s="709"/>
      <c r="G511" s="709"/>
      <c r="H511" s="46">
        <v>42874</v>
      </c>
      <c r="I511" s="103">
        <f>I510</f>
        <v>1904</v>
      </c>
      <c r="J511" s="48">
        <v>42866</v>
      </c>
      <c r="K511" s="298">
        <v>1904</v>
      </c>
    </row>
    <row r="512" spans="1:11" ht="12.75">
      <c r="A512" s="463">
        <v>31</v>
      </c>
      <c r="B512" s="463" t="s">
        <v>95</v>
      </c>
      <c r="C512" s="703">
        <v>3162658</v>
      </c>
      <c r="D512" s="707" t="s">
        <v>85</v>
      </c>
      <c r="E512" s="710">
        <v>191</v>
      </c>
      <c r="F512" s="708">
        <f>E512*17</f>
        <v>3247</v>
      </c>
      <c r="G512" s="708">
        <f>E512*51</f>
        <v>9741</v>
      </c>
      <c r="H512" s="21">
        <v>42723</v>
      </c>
      <c r="I512" s="75">
        <f>G512/6</f>
        <v>1623.5</v>
      </c>
      <c r="J512" s="23">
        <v>42916</v>
      </c>
      <c r="K512" s="299">
        <v>1623.5</v>
      </c>
    </row>
    <row r="513" spans="1:11" ht="12.75">
      <c r="A513" s="463"/>
      <c r="B513" s="463"/>
      <c r="C513" s="703"/>
      <c r="D513" s="707"/>
      <c r="E513" s="710"/>
      <c r="F513" s="708"/>
      <c r="G513" s="708"/>
      <c r="H513" s="21">
        <v>42754</v>
      </c>
      <c r="I513" s="75">
        <f>I512</f>
        <v>1623.5</v>
      </c>
      <c r="J513" s="23">
        <v>42916</v>
      </c>
      <c r="K513" s="299">
        <v>1623.5</v>
      </c>
    </row>
    <row r="514" spans="1:11" ht="12.75">
      <c r="A514" s="463"/>
      <c r="B514" s="463"/>
      <c r="C514" s="703"/>
      <c r="D514" s="707"/>
      <c r="E514" s="710"/>
      <c r="F514" s="708"/>
      <c r="G514" s="708"/>
      <c r="H514" s="21">
        <v>42785</v>
      </c>
      <c r="I514" s="75">
        <f>I513</f>
        <v>1623.5</v>
      </c>
      <c r="J514" s="23">
        <v>42916</v>
      </c>
      <c r="K514" s="299">
        <v>1623.5</v>
      </c>
    </row>
    <row r="515" spans="1:11" ht="12.75">
      <c r="A515" s="463"/>
      <c r="B515" s="463"/>
      <c r="C515" s="703"/>
      <c r="D515" s="707"/>
      <c r="E515" s="710"/>
      <c r="F515" s="708"/>
      <c r="G515" s="708"/>
      <c r="H515" s="21">
        <v>42813</v>
      </c>
      <c r="I515" s="75">
        <f>I514</f>
        <v>1623.5</v>
      </c>
      <c r="J515" s="23">
        <v>42916</v>
      </c>
      <c r="K515" s="299">
        <v>1623.5</v>
      </c>
    </row>
    <row r="516" spans="1:13" ht="12.75">
      <c r="A516" s="463"/>
      <c r="B516" s="463"/>
      <c r="C516" s="703"/>
      <c r="D516" s="707"/>
      <c r="E516" s="710"/>
      <c r="F516" s="708"/>
      <c r="G516" s="708"/>
      <c r="H516" s="21">
        <v>42844</v>
      </c>
      <c r="I516" s="75">
        <f>I515</f>
        <v>1623.5</v>
      </c>
      <c r="J516" s="23">
        <v>42972</v>
      </c>
      <c r="K516" s="24">
        <v>1623.5</v>
      </c>
      <c r="M516" s="390"/>
    </row>
    <row r="517" spans="1:13" ht="12.75">
      <c r="A517" s="463"/>
      <c r="B517" s="463"/>
      <c r="C517" s="703"/>
      <c r="D517" s="707"/>
      <c r="E517" s="710"/>
      <c r="F517" s="708"/>
      <c r="G517" s="708"/>
      <c r="H517" s="21">
        <v>42874</v>
      </c>
      <c r="I517" s="75">
        <f>I516</f>
        <v>1623.5</v>
      </c>
      <c r="J517" s="23">
        <v>42972</v>
      </c>
      <c r="K517" s="24">
        <v>1623.5</v>
      </c>
      <c r="M517" s="390"/>
    </row>
    <row r="518" spans="1:11" ht="12.75">
      <c r="A518" s="434">
        <v>31</v>
      </c>
      <c r="B518" s="434" t="s">
        <v>95</v>
      </c>
      <c r="C518" s="704">
        <v>3162708</v>
      </c>
      <c r="D518" s="706" t="s">
        <v>86</v>
      </c>
      <c r="E518" s="705">
        <v>1071</v>
      </c>
      <c r="F518" s="709">
        <f>E518*17</f>
        <v>18207</v>
      </c>
      <c r="G518" s="709">
        <f>E518*51</f>
        <v>54621</v>
      </c>
      <c r="H518" s="46">
        <v>42723</v>
      </c>
      <c r="I518" s="103">
        <f>G518/6</f>
        <v>9103.5</v>
      </c>
      <c r="J518" s="48">
        <v>42874</v>
      </c>
      <c r="K518" s="298">
        <v>9103.5</v>
      </c>
    </row>
    <row r="519" spans="1:11" ht="12.75">
      <c r="A519" s="434"/>
      <c r="B519" s="434"/>
      <c r="C519" s="704"/>
      <c r="D519" s="706"/>
      <c r="E519" s="705"/>
      <c r="F519" s="709"/>
      <c r="G519" s="709"/>
      <c r="H519" s="46">
        <v>42754</v>
      </c>
      <c r="I519" s="103">
        <f>I518</f>
        <v>9103.5</v>
      </c>
      <c r="J519" s="48">
        <v>42874</v>
      </c>
      <c r="K519" s="298">
        <v>9103.5</v>
      </c>
    </row>
    <row r="520" spans="1:11" ht="12.75">
      <c r="A520" s="434"/>
      <c r="B520" s="434"/>
      <c r="C520" s="704"/>
      <c r="D520" s="706"/>
      <c r="E520" s="705"/>
      <c r="F520" s="709"/>
      <c r="G520" s="709"/>
      <c r="H520" s="46">
        <v>42785</v>
      </c>
      <c r="I520" s="103">
        <f>I519</f>
        <v>9103.5</v>
      </c>
      <c r="J520" s="48">
        <v>42874</v>
      </c>
      <c r="K520" s="298">
        <v>9103.5</v>
      </c>
    </row>
    <row r="521" spans="1:11" ht="12.75">
      <c r="A521" s="434"/>
      <c r="B521" s="434"/>
      <c r="C521" s="704"/>
      <c r="D521" s="706"/>
      <c r="E521" s="705"/>
      <c r="F521" s="709"/>
      <c r="G521" s="709"/>
      <c r="H521" s="46">
        <v>42813</v>
      </c>
      <c r="I521" s="103">
        <f>I520</f>
        <v>9103.5</v>
      </c>
      <c r="J521" s="48">
        <v>42874</v>
      </c>
      <c r="K521" s="298">
        <v>9103.5</v>
      </c>
    </row>
    <row r="522" spans="1:11" ht="12.75">
      <c r="A522" s="434"/>
      <c r="B522" s="434"/>
      <c r="C522" s="704"/>
      <c r="D522" s="706"/>
      <c r="E522" s="705"/>
      <c r="F522" s="709"/>
      <c r="G522" s="709"/>
      <c r="H522" s="46">
        <v>42844</v>
      </c>
      <c r="I522" s="103">
        <f>I521</f>
        <v>9103.5</v>
      </c>
      <c r="J522" s="48">
        <v>42874</v>
      </c>
      <c r="K522" s="298">
        <v>9103.5</v>
      </c>
    </row>
    <row r="523" spans="1:11" ht="12.75">
      <c r="A523" s="434"/>
      <c r="B523" s="434"/>
      <c r="C523" s="704"/>
      <c r="D523" s="706"/>
      <c r="E523" s="705"/>
      <c r="F523" s="709"/>
      <c r="G523" s="709"/>
      <c r="H523" s="46">
        <v>42874</v>
      </c>
      <c r="I523" s="103">
        <f>I522</f>
        <v>9103.5</v>
      </c>
      <c r="J523" s="48">
        <v>42874</v>
      </c>
      <c r="K523" s="298">
        <v>9103.5</v>
      </c>
    </row>
    <row r="524" spans="1:11" ht="12.75">
      <c r="A524" s="463">
        <v>31</v>
      </c>
      <c r="B524" s="463" t="s">
        <v>95</v>
      </c>
      <c r="C524" s="703">
        <v>3164209</v>
      </c>
      <c r="D524" s="707" t="s">
        <v>87</v>
      </c>
      <c r="E524" s="710">
        <v>143</v>
      </c>
      <c r="F524" s="708">
        <f>E524*17</f>
        <v>2431</v>
      </c>
      <c r="G524" s="708">
        <f>E524*51</f>
        <v>7293</v>
      </c>
      <c r="H524" s="21">
        <v>42723</v>
      </c>
      <c r="I524" s="75">
        <f>G524/6</f>
        <v>1215.5</v>
      </c>
      <c r="J524" s="23">
        <v>42788</v>
      </c>
      <c r="K524" s="299">
        <v>1215.5</v>
      </c>
    </row>
    <row r="525" spans="1:11" ht="12.75">
      <c r="A525" s="463"/>
      <c r="B525" s="463"/>
      <c r="C525" s="703"/>
      <c r="D525" s="707"/>
      <c r="E525" s="710"/>
      <c r="F525" s="708"/>
      <c r="G525" s="708"/>
      <c r="H525" s="21">
        <v>42754</v>
      </c>
      <c r="I525" s="75">
        <f>I524</f>
        <v>1215.5</v>
      </c>
      <c r="J525" s="23">
        <v>42788</v>
      </c>
      <c r="K525" s="299">
        <v>1215.5</v>
      </c>
    </row>
    <row r="526" spans="1:11" ht="12.75">
      <c r="A526" s="463"/>
      <c r="B526" s="463"/>
      <c r="C526" s="703"/>
      <c r="D526" s="707"/>
      <c r="E526" s="710"/>
      <c r="F526" s="708"/>
      <c r="G526" s="708"/>
      <c r="H526" s="21">
        <v>42785</v>
      </c>
      <c r="I526" s="75">
        <f>I525</f>
        <v>1215.5</v>
      </c>
      <c r="J526" s="23">
        <v>42829</v>
      </c>
      <c r="K526" s="299">
        <v>1215.5</v>
      </c>
    </row>
    <row r="527" spans="1:11" ht="12.75">
      <c r="A527" s="463"/>
      <c r="B527" s="463"/>
      <c r="C527" s="703"/>
      <c r="D527" s="707"/>
      <c r="E527" s="710"/>
      <c r="F527" s="708"/>
      <c r="G527" s="708"/>
      <c r="H527" s="21">
        <v>42813</v>
      </c>
      <c r="I527" s="75">
        <f>I526</f>
        <v>1215.5</v>
      </c>
      <c r="J527" s="23">
        <v>42829</v>
      </c>
      <c r="K527" s="299">
        <v>1215.5</v>
      </c>
    </row>
    <row r="528" spans="1:11" ht="12.75">
      <c r="A528" s="463"/>
      <c r="B528" s="463"/>
      <c r="C528" s="703"/>
      <c r="D528" s="707"/>
      <c r="E528" s="710"/>
      <c r="F528" s="708"/>
      <c r="G528" s="708"/>
      <c r="H528" s="21">
        <v>42844</v>
      </c>
      <c r="I528" s="75">
        <f>I527</f>
        <v>1215.5</v>
      </c>
      <c r="J528" s="23">
        <v>42844</v>
      </c>
      <c r="K528" s="299">
        <v>1215.5</v>
      </c>
    </row>
    <row r="529" spans="1:11" ht="12.75">
      <c r="A529" s="463"/>
      <c r="B529" s="463"/>
      <c r="C529" s="703"/>
      <c r="D529" s="707"/>
      <c r="E529" s="710"/>
      <c r="F529" s="708"/>
      <c r="G529" s="708"/>
      <c r="H529" s="21">
        <v>42874</v>
      </c>
      <c r="I529" s="75">
        <f>I528</f>
        <v>1215.5</v>
      </c>
      <c r="J529" s="23">
        <v>42874</v>
      </c>
      <c r="K529" s="299">
        <v>1215.5</v>
      </c>
    </row>
    <row r="530" spans="1:11" ht="12.75">
      <c r="A530" s="434">
        <v>31</v>
      </c>
      <c r="B530" s="434" t="s">
        <v>95</v>
      </c>
      <c r="C530" s="704">
        <v>3165909</v>
      </c>
      <c r="D530" s="706" t="s">
        <v>88</v>
      </c>
      <c r="E530" s="705">
        <v>194</v>
      </c>
      <c r="F530" s="709">
        <f>E530*17</f>
        <v>3298</v>
      </c>
      <c r="G530" s="709">
        <f>E530*51</f>
        <v>9894</v>
      </c>
      <c r="H530" s="46">
        <v>42723</v>
      </c>
      <c r="I530" s="103">
        <f>G530/6</f>
        <v>1649</v>
      </c>
      <c r="J530" s="48">
        <v>42760</v>
      </c>
      <c r="K530" s="298">
        <v>1649</v>
      </c>
    </row>
    <row r="531" spans="1:11" ht="12.75">
      <c r="A531" s="434"/>
      <c r="B531" s="434"/>
      <c r="C531" s="704"/>
      <c r="D531" s="706"/>
      <c r="E531" s="705"/>
      <c r="F531" s="709"/>
      <c r="G531" s="709"/>
      <c r="H531" s="46">
        <v>42754</v>
      </c>
      <c r="I531" s="103">
        <f>I530</f>
        <v>1649</v>
      </c>
      <c r="J531" s="48">
        <v>42760</v>
      </c>
      <c r="K531" s="298">
        <v>1649</v>
      </c>
    </row>
    <row r="532" spans="1:11" ht="12.75">
      <c r="A532" s="434"/>
      <c r="B532" s="434"/>
      <c r="C532" s="704"/>
      <c r="D532" s="706"/>
      <c r="E532" s="705"/>
      <c r="F532" s="709"/>
      <c r="G532" s="709"/>
      <c r="H532" s="46">
        <v>42785</v>
      </c>
      <c r="I532" s="103">
        <f>I531</f>
        <v>1649</v>
      </c>
      <c r="J532" s="48">
        <v>42786</v>
      </c>
      <c r="K532" s="298">
        <v>1649</v>
      </c>
    </row>
    <row r="533" spans="1:11" ht="12.75">
      <c r="A533" s="434"/>
      <c r="B533" s="434"/>
      <c r="C533" s="704"/>
      <c r="D533" s="706"/>
      <c r="E533" s="705"/>
      <c r="F533" s="709"/>
      <c r="G533" s="709"/>
      <c r="H533" s="46">
        <v>42813</v>
      </c>
      <c r="I533" s="103">
        <f>I532</f>
        <v>1649</v>
      </c>
      <c r="J533" s="48">
        <v>42807</v>
      </c>
      <c r="K533" s="298">
        <v>1649</v>
      </c>
    </row>
    <row r="534" spans="1:11" ht="12.75">
      <c r="A534" s="434"/>
      <c r="B534" s="434"/>
      <c r="C534" s="704"/>
      <c r="D534" s="706"/>
      <c r="E534" s="705"/>
      <c r="F534" s="709"/>
      <c r="G534" s="709"/>
      <c r="H534" s="46">
        <v>42844</v>
      </c>
      <c r="I534" s="103">
        <f>I533</f>
        <v>1649</v>
      </c>
      <c r="J534" s="48">
        <v>42837</v>
      </c>
      <c r="K534" s="298">
        <v>1649</v>
      </c>
    </row>
    <row r="535" spans="1:11" ht="12.75">
      <c r="A535" s="434"/>
      <c r="B535" s="434"/>
      <c r="C535" s="704"/>
      <c r="D535" s="706"/>
      <c r="E535" s="705"/>
      <c r="F535" s="709"/>
      <c r="G535" s="709"/>
      <c r="H535" s="46">
        <v>42874</v>
      </c>
      <c r="I535" s="103">
        <f>I534</f>
        <v>1649</v>
      </c>
      <c r="J535" s="48">
        <v>42870</v>
      </c>
      <c r="K535" s="298">
        <v>1649</v>
      </c>
    </row>
    <row r="536" spans="1:11" ht="12.75">
      <c r="A536" s="463">
        <v>31</v>
      </c>
      <c r="B536" s="463" t="s">
        <v>95</v>
      </c>
      <c r="C536" s="703">
        <v>3166956</v>
      </c>
      <c r="D536" s="707" t="s">
        <v>89</v>
      </c>
      <c r="E536" s="710">
        <v>262</v>
      </c>
      <c r="F536" s="708">
        <f>E536*17</f>
        <v>4454</v>
      </c>
      <c r="G536" s="708">
        <f>E536*51</f>
        <v>13362</v>
      </c>
      <c r="H536" s="21">
        <v>42723</v>
      </c>
      <c r="I536" s="75">
        <f>G536/6</f>
        <v>2227</v>
      </c>
      <c r="J536" s="23">
        <v>42724</v>
      </c>
      <c r="K536" s="299">
        <v>2227</v>
      </c>
    </row>
    <row r="537" spans="1:11" ht="12.75">
      <c r="A537" s="463"/>
      <c r="B537" s="463"/>
      <c r="C537" s="703"/>
      <c r="D537" s="707"/>
      <c r="E537" s="710"/>
      <c r="F537" s="708"/>
      <c r="G537" s="708"/>
      <c r="H537" s="21">
        <v>42754</v>
      </c>
      <c r="I537" s="75">
        <f>I536</f>
        <v>2227</v>
      </c>
      <c r="J537" s="23">
        <v>42758</v>
      </c>
      <c r="K537" s="299">
        <v>2227</v>
      </c>
    </row>
    <row r="538" spans="1:11" ht="12.75">
      <c r="A538" s="463"/>
      <c r="B538" s="463"/>
      <c r="C538" s="703"/>
      <c r="D538" s="707"/>
      <c r="E538" s="710"/>
      <c r="F538" s="708"/>
      <c r="G538" s="708"/>
      <c r="H538" s="21">
        <v>42785</v>
      </c>
      <c r="I538" s="75">
        <f>I537</f>
        <v>2227</v>
      </c>
      <c r="J538" s="23">
        <v>42776</v>
      </c>
      <c r="K538" s="299">
        <v>2227</v>
      </c>
    </row>
    <row r="539" spans="1:11" ht="12.75">
      <c r="A539" s="463"/>
      <c r="B539" s="463"/>
      <c r="C539" s="703"/>
      <c r="D539" s="707"/>
      <c r="E539" s="710"/>
      <c r="F539" s="708"/>
      <c r="G539" s="708"/>
      <c r="H539" s="21">
        <v>42813</v>
      </c>
      <c r="I539" s="75">
        <f>I538</f>
        <v>2227</v>
      </c>
      <c r="J539" s="23">
        <v>42797</v>
      </c>
      <c r="K539" s="299">
        <v>2227</v>
      </c>
    </row>
    <row r="540" spans="1:11" ht="12.75">
      <c r="A540" s="463"/>
      <c r="B540" s="463"/>
      <c r="C540" s="703"/>
      <c r="D540" s="707"/>
      <c r="E540" s="710"/>
      <c r="F540" s="708"/>
      <c r="G540" s="708"/>
      <c r="H540" s="21">
        <v>42844</v>
      </c>
      <c r="I540" s="75">
        <f>I539</f>
        <v>2227</v>
      </c>
      <c r="J540" s="23">
        <v>42832</v>
      </c>
      <c r="K540" s="299">
        <v>2227</v>
      </c>
    </row>
    <row r="541" spans="1:11" ht="12.75">
      <c r="A541" s="463"/>
      <c r="B541" s="463"/>
      <c r="C541" s="703"/>
      <c r="D541" s="707"/>
      <c r="E541" s="710"/>
      <c r="F541" s="708"/>
      <c r="G541" s="708"/>
      <c r="H541" s="21">
        <v>42874</v>
      </c>
      <c r="I541" s="75">
        <f>I540</f>
        <v>2227</v>
      </c>
      <c r="J541" s="23">
        <v>42852</v>
      </c>
      <c r="K541" s="299">
        <v>2227</v>
      </c>
    </row>
    <row r="542" spans="1:11" ht="12.75">
      <c r="A542" s="434">
        <v>31</v>
      </c>
      <c r="B542" s="434" t="s">
        <v>95</v>
      </c>
      <c r="C542" s="704">
        <v>3167103</v>
      </c>
      <c r="D542" s="706" t="s">
        <v>173</v>
      </c>
      <c r="E542" s="705">
        <v>95</v>
      </c>
      <c r="F542" s="709">
        <f>E542*17</f>
        <v>1615</v>
      </c>
      <c r="G542" s="709">
        <f>E542*51</f>
        <v>4845</v>
      </c>
      <c r="H542" s="46">
        <v>42723</v>
      </c>
      <c r="I542" s="103">
        <f>G542/5</f>
        <v>969</v>
      </c>
      <c r="J542" s="48">
        <v>42853</v>
      </c>
      <c r="K542" s="298">
        <v>969</v>
      </c>
    </row>
    <row r="543" spans="1:11" ht="12.75">
      <c r="A543" s="434"/>
      <c r="B543" s="434"/>
      <c r="C543" s="704"/>
      <c r="D543" s="706"/>
      <c r="E543" s="705"/>
      <c r="F543" s="709"/>
      <c r="G543" s="709"/>
      <c r="H543" s="46">
        <v>42754</v>
      </c>
      <c r="I543" s="103">
        <f>I542</f>
        <v>969</v>
      </c>
      <c r="J543" s="48">
        <v>42916</v>
      </c>
      <c r="K543" s="298">
        <v>969</v>
      </c>
    </row>
    <row r="544" spans="1:11" ht="12.75">
      <c r="A544" s="434"/>
      <c r="B544" s="434"/>
      <c r="C544" s="704"/>
      <c r="D544" s="706"/>
      <c r="E544" s="705"/>
      <c r="F544" s="709"/>
      <c r="G544" s="709"/>
      <c r="H544" s="46">
        <v>42785</v>
      </c>
      <c r="I544" s="103">
        <f>I543</f>
        <v>969</v>
      </c>
      <c r="J544" s="48">
        <v>42916</v>
      </c>
      <c r="K544" s="298">
        <v>969</v>
      </c>
    </row>
    <row r="545" spans="1:11" ht="12.75">
      <c r="A545" s="434"/>
      <c r="B545" s="434"/>
      <c r="C545" s="704"/>
      <c r="D545" s="706"/>
      <c r="E545" s="705"/>
      <c r="F545" s="709"/>
      <c r="G545" s="709"/>
      <c r="H545" s="46">
        <v>42813</v>
      </c>
      <c r="I545" s="103">
        <f>I544</f>
        <v>969</v>
      </c>
      <c r="J545" s="48">
        <v>42976</v>
      </c>
      <c r="K545" s="298">
        <v>969</v>
      </c>
    </row>
    <row r="546" spans="1:11" ht="12.75">
      <c r="A546" s="434"/>
      <c r="B546" s="434"/>
      <c r="C546" s="704"/>
      <c r="D546" s="706"/>
      <c r="E546" s="705"/>
      <c r="F546" s="709"/>
      <c r="G546" s="709"/>
      <c r="H546" s="46">
        <v>42844</v>
      </c>
      <c r="I546" s="103">
        <f>I545</f>
        <v>969</v>
      </c>
      <c r="J546" s="48">
        <v>42976</v>
      </c>
      <c r="K546" s="298">
        <v>969</v>
      </c>
    </row>
    <row r="547" spans="1:11" ht="12.75">
      <c r="A547" s="433">
        <v>31</v>
      </c>
      <c r="B547" s="433" t="s">
        <v>95</v>
      </c>
      <c r="C547" s="703">
        <v>3165552</v>
      </c>
      <c r="D547" s="707" t="s">
        <v>183</v>
      </c>
      <c r="E547" s="712">
        <v>216</v>
      </c>
      <c r="F547" s="708">
        <f>E547*17</f>
        <v>3672</v>
      </c>
      <c r="G547" s="708">
        <f>E547*51</f>
        <v>11016</v>
      </c>
      <c r="H547" s="21">
        <v>42723</v>
      </c>
      <c r="I547" s="75">
        <f>G547/6</f>
        <v>1836</v>
      </c>
      <c r="J547" s="23">
        <v>42979</v>
      </c>
      <c r="K547" s="24">
        <v>1836</v>
      </c>
    </row>
    <row r="548" spans="1:11" ht="12.75">
      <c r="A548" s="433"/>
      <c r="B548" s="433"/>
      <c r="C548" s="703"/>
      <c r="D548" s="707"/>
      <c r="E548" s="712"/>
      <c r="F548" s="708"/>
      <c r="G548" s="708"/>
      <c r="H548" s="21">
        <v>42754</v>
      </c>
      <c r="I548" s="75">
        <f>I547</f>
        <v>1836</v>
      </c>
      <c r="J548" s="23">
        <v>42979</v>
      </c>
      <c r="K548" s="24">
        <v>1836</v>
      </c>
    </row>
    <row r="549" spans="1:11" ht="12.75">
      <c r="A549" s="433"/>
      <c r="B549" s="433"/>
      <c r="C549" s="703"/>
      <c r="D549" s="707"/>
      <c r="E549" s="712"/>
      <c r="F549" s="708"/>
      <c r="G549" s="708"/>
      <c r="H549" s="21">
        <v>42785</v>
      </c>
      <c r="I549" s="75">
        <f>I548</f>
        <v>1836</v>
      </c>
      <c r="J549" s="23">
        <v>42979</v>
      </c>
      <c r="K549" s="24">
        <v>1836</v>
      </c>
    </row>
    <row r="550" spans="1:11" ht="12.75">
      <c r="A550" s="433"/>
      <c r="B550" s="433"/>
      <c r="C550" s="703"/>
      <c r="D550" s="707"/>
      <c r="E550" s="712"/>
      <c r="F550" s="708"/>
      <c r="G550" s="708"/>
      <c r="H550" s="21">
        <v>42813</v>
      </c>
      <c r="I550" s="75">
        <f>I549</f>
        <v>1836</v>
      </c>
      <c r="J550" s="23">
        <v>42979</v>
      </c>
      <c r="K550" s="24">
        <v>1836</v>
      </c>
    </row>
    <row r="551" spans="1:11" ht="12.75">
      <c r="A551" s="433"/>
      <c r="B551" s="433"/>
      <c r="C551" s="703"/>
      <c r="D551" s="707"/>
      <c r="E551" s="712"/>
      <c r="F551" s="708"/>
      <c r="G551" s="708"/>
      <c r="H551" s="21">
        <v>42844</v>
      </c>
      <c r="I551" s="75">
        <f>I550</f>
        <v>1836</v>
      </c>
      <c r="J551" s="23"/>
      <c r="K551" s="299"/>
    </row>
    <row r="552" spans="1:11" ht="12.75">
      <c r="A552" s="433"/>
      <c r="B552" s="433"/>
      <c r="C552" s="703"/>
      <c r="D552" s="707"/>
      <c r="E552" s="712"/>
      <c r="F552" s="708"/>
      <c r="G552" s="708"/>
      <c r="H552" s="21">
        <v>42874</v>
      </c>
      <c r="I552" s="75">
        <f>I551</f>
        <v>1836</v>
      </c>
      <c r="J552" s="23"/>
      <c r="K552" s="299"/>
    </row>
    <row r="553" spans="1:11" ht="12.75">
      <c r="A553" s="434">
        <v>31</v>
      </c>
      <c r="B553" s="434" t="s">
        <v>95</v>
      </c>
      <c r="C553" s="704">
        <v>3168002</v>
      </c>
      <c r="D553" s="706" t="s">
        <v>90</v>
      </c>
      <c r="E553" s="705">
        <v>371</v>
      </c>
      <c r="F553" s="709">
        <f>E553*17</f>
        <v>6307</v>
      </c>
      <c r="G553" s="709">
        <f>E553*51</f>
        <v>18921</v>
      </c>
      <c r="H553" s="46">
        <v>42723</v>
      </c>
      <c r="I553" s="103">
        <f>G553/6</f>
        <v>3153.5</v>
      </c>
      <c r="J553" s="48">
        <v>42723</v>
      </c>
      <c r="K553" s="298">
        <v>3153.5</v>
      </c>
    </row>
    <row r="554" spans="1:11" ht="12.75">
      <c r="A554" s="434"/>
      <c r="B554" s="434"/>
      <c r="C554" s="704"/>
      <c r="D554" s="706"/>
      <c r="E554" s="705"/>
      <c r="F554" s="709"/>
      <c r="G554" s="709"/>
      <c r="H554" s="46">
        <v>42754</v>
      </c>
      <c r="I554" s="103">
        <f>I553</f>
        <v>3153.5</v>
      </c>
      <c r="J554" s="48">
        <v>42754</v>
      </c>
      <c r="K554" s="298">
        <v>3153.5</v>
      </c>
    </row>
    <row r="555" spans="1:11" ht="12.75">
      <c r="A555" s="434"/>
      <c r="B555" s="434"/>
      <c r="C555" s="704"/>
      <c r="D555" s="706"/>
      <c r="E555" s="705"/>
      <c r="F555" s="709"/>
      <c r="G555" s="709"/>
      <c r="H555" s="46">
        <v>42785</v>
      </c>
      <c r="I555" s="103">
        <f>I554</f>
        <v>3153.5</v>
      </c>
      <c r="J555" s="48">
        <v>42783</v>
      </c>
      <c r="K555" s="298">
        <v>3153.5</v>
      </c>
    </row>
    <row r="556" spans="1:11" ht="12.75">
      <c r="A556" s="434"/>
      <c r="B556" s="434"/>
      <c r="C556" s="704"/>
      <c r="D556" s="706"/>
      <c r="E556" s="705"/>
      <c r="F556" s="709"/>
      <c r="G556" s="709"/>
      <c r="H556" s="46">
        <v>42813</v>
      </c>
      <c r="I556" s="103">
        <f>I555</f>
        <v>3153.5</v>
      </c>
      <c r="J556" s="48">
        <v>42811</v>
      </c>
      <c r="K556" s="298">
        <v>3153.5</v>
      </c>
    </row>
    <row r="557" spans="1:11" ht="12.75">
      <c r="A557" s="434"/>
      <c r="B557" s="434"/>
      <c r="C557" s="704"/>
      <c r="D557" s="706"/>
      <c r="E557" s="705"/>
      <c r="F557" s="709"/>
      <c r="G557" s="709"/>
      <c r="H557" s="46">
        <v>42844</v>
      </c>
      <c r="I557" s="103">
        <f>I556</f>
        <v>3153.5</v>
      </c>
      <c r="J557" s="48">
        <v>42844</v>
      </c>
      <c r="K557" s="298">
        <v>3153.5</v>
      </c>
    </row>
    <row r="558" spans="1:11" ht="12.75">
      <c r="A558" s="434"/>
      <c r="B558" s="434"/>
      <c r="C558" s="704"/>
      <c r="D558" s="706"/>
      <c r="E558" s="705"/>
      <c r="F558" s="709"/>
      <c r="G558" s="709"/>
      <c r="H558" s="46">
        <v>42874</v>
      </c>
      <c r="I558" s="103">
        <f>I557</f>
        <v>3153.5</v>
      </c>
      <c r="J558" s="48">
        <v>42874</v>
      </c>
      <c r="K558" s="298">
        <v>3153.5</v>
      </c>
    </row>
    <row r="559" spans="1:11" ht="12.75">
      <c r="A559" s="433">
        <v>31</v>
      </c>
      <c r="B559" s="433" t="s">
        <v>95</v>
      </c>
      <c r="C559" s="703">
        <v>3169703</v>
      </c>
      <c r="D559" s="707" t="s">
        <v>91</v>
      </c>
      <c r="E559" s="712">
        <v>263</v>
      </c>
      <c r="F559" s="708">
        <f>E559*17</f>
        <v>4471</v>
      </c>
      <c r="G559" s="708">
        <f>E559*51</f>
        <v>13413</v>
      </c>
      <c r="H559" s="21">
        <v>42723</v>
      </c>
      <c r="I559" s="75">
        <f>G559/6</f>
        <v>2235.5</v>
      </c>
      <c r="J559" s="23">
        <v>42726</v>
      </c>
      <c r="K559" s="299">
        <v>2235.5</v>
      </c>
    </row>
    <row r="560" spans="1:11" ht="12.75">
      <c r="A560" s="433"/>
      <c r="B560" s="433"/>
      <c r="C560" s="703"/>
      <c r="D560" s="707"/>
      <c r="E560" s="712"/>
      <c r="F560" s="708"/>
      <c r="G560" s="708"/>
      <c r="H560" s="21">
        <v>42754</v>
      </c>
      <c r="I560" s="75">
        <f>I559</f>
        <v>2235.5</v>
      </c>
      <c r="J560" s="23">
        <v>42754</v>
      </c>
      <c r="K560" s="299">
        <v>2235.5</v>
      </c>
    </row>
    <row r="561" spans="1:11" ht="12.75">
      <c r="A561" s="433"/>
      <c r="B561" s="433"/>
      <c r="C561" s="703"/>
      <c r="D561" s="707"/>
      <c r="E561" s="712"/>
      <c r="F561" s="708"/>
      <c r="G561" s="708"/>
      <c r="H561" s="21">
        <v>42785</v>
      </c>
      <c r="I561" s="75">
        <f>I560</f>
        <v>2235.5</v>
      </c>
      <c r="J561" s="23">
        <v>42786</v>
      </c>
      <c r="K561" s="299">
        <v>2235.5</v>
      </c>
    </row>
    <row r="562" spans="1:11" ht="12.75">
      <c r="A562" s="433"/>
      <c r="B562" s="433"/>
      <c r="C562" s="703"/>
      <c r="D562" s="707"/>
      <c r="E562" s="712"/>
      <c r="F562" s="708"/>
      <c r="G562" s="708"/>
      <c r="H562" s="21">
        <v>42813</v>
      </c>
      <c r="I562" s="75">
        <f>I561</f>
        <v>2235.5</v>
      </c>
      <c r="J562" s="23">
        <v>42814</v>
      </c>
      <c r="K562" s="299">
        <v>2235.5</v>
      </c>
    </row>
    <row r="563" spans="1:11" ht="12.75">
      <c r="A563" s="433"/>
      <c r="B563" s="433"/>
      <c r="C563" s="703"/>
      <c r="D563" s="707"/>
      <c r="E563" s="712"/>
      <c r="F563" s="708"/>
      <c r="G563" s="708"/>
      <c r="H563" s="21">
        <v>42844</v>
      </c>
      <c r="I563" s="75">
        <f>I562</f>
        <v>2235.5</v>
      </c>
      <c r="J563" s="23">
        <v>42849</v>
      </c>
      <c r="K563" s="299">
        <v>2235.5</v>
      </c>
    </row>
    <row r="564" spans="1:11" ht="12.75">
      <c r="A564" s="433"/>
      <c r="B564" s="433"/>
      <c r="C564" s="703"/>
      <c r="D564" s="707"/>
      <c r="E564" s="712"/>
      <c r="F564" s="708"/>
      <c r="G564" s="708"/>
      <c r="H564" s="21">
        <v>42874</v>
      </c>
      <c r="I564" s="75">
        <f>I563</f>
        <v>2235.5</v>
      </c>
      <c r="J564" s="23">
        <v>42874</v>
      </c>
      <c r="K564" s="299">
        <v>2235.5</v>
      </c>
    </row>
    <row r="565" spans="1:11" ht="12.75">
      <c r="A565" s="434">
        <v>31</v>
      </c>
      <c r="B565" s="434" t="s">
        <v>95</v>
      </c>
      <c r="C565" s="704">
        <v>3170651</v>
      </c>
      <c r="D565" s="706" t="s">
        <v>92</v>
      </c>
      <c r="E565" s="705">
        <v>354</v>
      </c>
      <c r="F565" s="709">
        <f>E565*17</f>
        <v>6018</v>
      </c>
      <c r="G565" s="709">
        <f>E565*51</f>
        <v>18054</v>
      </c>
      <c r="H565" s="46">
        <v>42723</v>
      </c>
      <c r="I565" s="103">
        <f>G565/6</f>
        <v>3009</v>
      </c>
      <c r="J565" s="48">
        <v>42885</v>
      </c>
      <c r="K565" s="298">
        <v>3009</v>
      </c>
    </row>
    <row r="566" spans="1:11" ht="12.75">
      <c r="A566" s="434"/>
      <c r="B566" s="434"/>
      <c r="C566" s="704"/>
      <c r="D566" s="706"/>
      <c r="E566" s="705"/>
      <c r="F566" s="709"/>
      <c r="G566" s="709"/>
      <c r="H566" s="46">
        <v>42754</v>
      </c>
      <c r="I566" s="103">
        <f>I565</f>
        <v>3009</v>
      </c>
      <c r="J566" s="48">
        <v>42885</v>
      </c>
      <c r="K566" s="298">
        <v>3009</v>
      </c>
    </row>
    <row r="567" spans="1:11" ht="12.75">
      <c r="A567" s="434"/>
      <c r="B567" s="434"/>
      <c r="C567" s="704"/>
      <c r="D567" s="706"/>
      <c r="E567" s="705"/>
      <c r="F567" s="709"/>
      <c r="G567" s="709"/>
      <c r="H567" s="46">
        <v>42785</v>
      </c>
      <c r="I567" s="103">
        <f>I566</f>
        <v>3009</v>
      </c>
      <c r="J567" s="48">
        <v>42885</v>
      </c>
      <c r="K567" s="298">
        <v>3009</v>
      </c>
    </row>
    <row r="568" spans="1:11" ht="12.75">
      <c r="A568" s="434"/>
      <c r="B568" s="434"/>
      <c r="C568" s="704"/>
      <c r="D568" s="706"/>
      <c r="E568" s="705"/>
      <c r="F568" s="709"/>
      <c r="G568" s="709"/>
      <c r="H568" s="46">
        <v>42813</v>
      </c>
      <c r="I568" s="103">
        <f>I567</f>
        <v>3009</v>
      </c>
      <c r="J568" s="48">
        <v>42916</v>
      </c>
      <c r="K568" s="298">
        <v>3009</v>
      </c>
    </row>
    <row r="569" spans="1:11" ht="12.75">
      <c r="A569" s="434"/>
      <c r="B569" s="434"/>
      <c r="C569" s="704"/>
      <c r="D569" s="706"/>
      <c r="E569" s="705"/>
      <c r="F569" s="709"/>
      <c r="G569" s="709"/>
      <c r="H569" s="46">
        <v>42844</v>
      </c>
      <c r="I569" s="103">
        <f>I568</f>
        <v>3009</v>
      </c>
      <c r="J569" s="48">
        <v>42916</v>
      </c>
      <c r="K569" s="298">
        <v>3009</v>
      </c>
    </row>
    <row r="570" spans="1:11" ht="12.75">
      <c r="A570" s="434"/>
      <c r="B570" s="434"/>
      <c r="C570" s="704"/>
      <c r="D570" s="706"/>
      <c r="E570" s="705"/>
      <c r="F570" s="709"/>
      <c r="G570" s="709"/>
      <c r="H570" s="46">
        <v>42874</v>
      </c>
      <c r="I570" s="103">
        <f>I569</f>
        <v>3009</v>
      </c>
      <c r="J570" s="48">
        <v>42916</v>
      </c>
      <c r="K570" s="298">
        <v>3009</v>
      </c>
    </row>
    <row r="571" spans="1:11" ht="12.75">
      <c r="A571" s="433">
        <v>31</v>
      </c>
      <c r="B571" s="433" t="s">
        <v>95</v>
      </c>
      <c r="C571" s="703">
        <v>3170800</v>
      </c>
      <c r="D571" s="707" t="s">
        <v>158</v>
      </c>
      <c r="E571" s="712">
        <v>100</v>
      </c>
      <c r="F571" s="708">
        <f>E571*17</f>
        <v>1700</v>
      </c>
      <c r="G571" s="708">
        <f>E571*51</f>
        <v>5100</v>
      </c>
      <c r="H571" s="21">
        <v>42723</v>
      </c>
      <c r="I571" s="75">
        <f>G571/5</f>
        <v>1020</v>
      </c>
      <c r="J571" s="23">
        <v>42726</v>
      </c>
      <c r="K571" s="299">
        <v>1020</v>
      </c>
    </row>
    <row r="572" spans="1:11" ht="12.75">
      <c r="A572" s="433"/>
      <c r="B572" s="433"/>
      <c r="C572" s="703"/>
      <c r="D572" s="707"/>
      <c r="E572" s="712"/>
      <c r="F572" s="708"/>
      <c r="G572" s="708"/>
      <c r="H572" s="21">
        <v>42754</v>
      </c>
      <c r="I572" s="75">
        <f>I571</f>
        <v>1020</v>
      </c>
      <c r="J572" s="23">
        <v>42753</v>
      </c>
      <c r="K572" s="299">
        <v>1020</v>
      </c>
    </row>
    <row r="573" spans="1:11" ht="12.75">
      <c r="A573" s="433"/>
      <c r="B573" s="433"/>
      <c r="C573" s="703"/>
      <c r="D573" s="707"/>
      <c r="E573" s="712"/>
      <c r="F573" s="708"/>
      <c r="G573" s="708"/>
      <c r="H573" s="21">
        <v>42785</v>
      </c>
      <c r="I573" s="75">
        <f>I572</f>
        <v>1020</v>
      </c>
      <c r="J573" s="23">
        <v>42772</v>
      </c>
      <c r="K573" s="299">
        <v>1020</v>
      </c>
    </row>
    <row r="574" spans="1:11" ht="12.75">
      <c r="A574" s="433"/>
      <c r="B574" s="433"/>
      <c r="C574" s="703"/>
      <c r="D574" s="707"/>
      <c r="E574" s="712"/>
      <c r="F574" s="708"/>
      <c r="G574" s="708"/>
      <c r="H574" s="21">
        <v>42813</v>
      </c>
      <c r="I574" s="75">
        <f>I573</f>
        <v>1020</v>
      </c>
      <c r="J574" s="23">
        <v>42804</v>
      </c>
      <c r="K574" s="299">
        <v>1020</v>
      </c>
    </row>
    <row r="575" spans="1:11" ht="12.75">
      <c r="A575" s="433"/>
      <c r="B575" s="433"/>
      <c r="C575" s="703"/>
      <c r="D575" s="707"/>
      <c r="E575" s="712"/>
      <c r="F575" s="708"/>
      <c r="G575" s="708"/>
      <c r="H575" s="21">
        <v>42844</v>
      </c>
      <c r="I575" s="75">
        <f>I574</f>
        <v>1020</v>
      </c>
      <c r="J575" s="23">
        <v>42835</v>
      </c>
      <c r="K575" s="299">
        <v>1020</v>
      </c>
    </row>
    <row r="576" spans="1:11" ht="12.75">
      <c r="A576" s="434">
        <v>31</v>
      </c>
      <c r="B576" s="434" t="s">
        <v>95</v>
      </c>
      <c r="C576" s="704">
        <v>3170909</v>
      </c>
      <c r="D576" s="706" t="s">
        <v>174</v>
      </c>
      <c r="E576" s="705">
        <v>870</v>
      </c>
      <c r="F576" s="709">
        <f>E576*17</f>
        <v>14790</v>
      </c>
      <c r="G576" s="709">
        <f>E576*51</f>
        <v>44370</v>
      </c>
      <c r="H576" s="46">
        <v>42723</v>
      </c>
      <c r="I576" s="103">
        <f>G576/6</f>
        <v>7395</v>
      </c>
      <c r="J576" s="48">
        <v>42760</v>
      </c>
      <c r="K576" s="298">
        <v>7395</v>
      </c>
    </row>
    <row r="577" spans="1:11" ht="12.75">
      <c r="A577" s="434"/>
      <c r="B577" s="434"/>
      <c r="C577" s="704"/>
      <c r="D577" s="706"/>
      <c r="E577" s="705"/>
      <c r="F577" s="709"/>
      <c r="G577" s="709"/>
      <c r="H577" s="46">
        <v>42754</v>
      </c>
      <c r="I577" s="103">
        <f>I576</f>
        <v>7395</v>
      </c>
      <c r="J577" s="48">
        <v>42760</v>
      </c>
      <c r="K577" s="298">
        <v>7395</v>
      </c>
    </row>
    <row r="578" spans="1:11" ht="12.75">
      <c r="A578" s="434"/>
      <c r="B578" s="434"/>
      <c r="C578" s="704"/>
      <c r="D578" s="706"/>
      <c r="E578" s="705"/>
      <c r="F578" s="709"/>
      <c r="G578" s="709"/>
      <c r="H578" s="46">
        <v>42785</v>
      </c>
      <c r="I578" s="103">
        <f>I577</f>
        <v>7395</v>
      </c>
      <c r="J578" s="48">
        <v>42786</v>
      </c>
      <c r="K578" s="298">
        <v>7395</v>
      </c>
    </row>
    <row r="579" spans="1:11" ht="12.75">
      <c r="A579" s="434"/>
      <c r="B579" s="434"/>
      <c r="C579" s="704"/>
      <c r="D579" s="706"/>
      <c r="E579" s="705"/>
      <c r="F579" s="709"/>
      <c r="G579" s="709"/>
      <c r="H579" s="46">
        <v>42813</v>
      </c>
      <c r="I579" s="103">
        <f>I578</f>
        <v>7395</v>
      </c>
      <c r="J579" s="48">
        <v>42822</v>
      </c>
      <c r="K579" s="298">
        <v>7395</v>
      </c>
    </row>
    <row r="580" spans="1:11" ht="12.75">
      <c r="A580" s="434"/>
      <c r="B580" s="434"/>
      <c r="C580" s="704"/>
      <c r="D580" s="706"/>
      <c r="E580" s="705"/>
      <c r="F580" s="709"/>
      <c r="G580" s="709"/>
      <c r="H580" s="46">
        <v>42844</v>
      </c>
      <c r="I580" s="103">
        <f>I579</f>
        <v>7395</v>
      </c>
      <c r="J580" s="48">
        <v>42844</v>
      </c>
      <c r="K580" s="298">
        <v>7395</v>
      </c>
    </row>
    <row r="581" spans="1:11" ht="12.75">
      <c r="A581" s="434"/>
      <c r="B581" s="434"/>
      <c r="C581" s="704"/>
      <c r="D581" s="706"/>
      <c r="E581" s="705"/>
      <c r="F581" s="709"/>
      <c r="G581" s="709"/>
      <c r="H581" s="46">
        <v>42874</v>
      </c>
      <c r="I581" s="103">
        <f>I580</f>
        <v>7395</v>
      </c>
      <c r="J581" s="48">
        <v>42874</v>
      </c>
      <c r="K581" s="298">
        <v>7395</v>
      </c>
    </row>
    <row r="582" spans="1:11" ht="12.75">
      <c r="A582" s="433">
        <v>31</v>
      </c>
      <c r="B582" s="433" t="s">
        <v>95</v>
      </c>
      <c r="C582" s="703">
        <v>3171030</v>
      </c>
      <c r="D582" s="707" t="s">
        <v>93</v>
      </c>
      <c r="E582" s="712">
        <v>253</v>
      </c>
      <c r="F582" s="708">
        <f>E582*17</f>
        <v>4301</v>
      </c>
      <c r="G582" s="708">
        <f>E582*51</f>
        <v>12903</v>
      </c>
      <c r="H582" s="21">
        <v>42723</v>
      </c>
      <c r="I582" s="75">
        <f>G582/6</f>
        <v>2150.5</v>
      </c>
      <c r="J582" s="23">
        <v>42723</v>
      </c>
      <c r="K582" s="299">
        <v>2150.5</v>
      </c>
    </row>
    <row r="583" spans="1:12" ht="12.75">
      <c r="A583" s="433"/>
      <c r="B583" s="433"/>
      <c r="C583" s="703"/>
      <c r="D583" s="707"/>
      <c r="E583" s="712"/>
      <c r="F583" s="708"/>
      <c r="G583" s="708"/>
      <c r="H583" s="21">
        <v>42754</v>
      </c>
      <c r="I583" s="75">
        <f>I582</f>
        <v>2150.5</v>
      </c>
      <c r="J583" s="23">
        <v>42758</v>
      </c>
      <c r="K583" s="299">
        <v>2150.5</v>
      </c>
      <c r="L583" s="94"/>
    </row>
    <row r="584" spans="1:12" ht="12.75">
      <c r="A584" s="433"/>
      <c r="B584" s="433"/>
      <c r="C584" s="703"/>
      <c r="D584" s="707"/>
      <c r="E584" s="712"/>
      <c r="F584" s="708"/>
      <c r="G584" s="708"/>
      <c r="H584" s="21">
        <v>42785</v>
      </c>
      <c r="I584" s="75">
        <f>I583</f>
        <v>2150.5</v>
      </c>
      <c r="J584" s="23">
        <v>42780</v>
      </c>
      <c r="K584" s="299">
        <v>2150.5</v>
      </c>
      <c r="L584" s="94"/>
    </row>
    <row r="585" spans="1:11" ht="12.75">
      <c r="A585" s="433"/>
      <c r="B585" s="433"/>
      <c r="C585" s="703"/>
      <c r="D585" s="707"/>
      <c r="E585" s="712"/>
      <c r="F585" s="708"/>
      <c r="G585" s="708"/>
      <c r="H585" s="21">
        <v>42813</v>
      </c>
      <c r="I585" s="75">
        <f>I584</f>
        <v>2150.5</v>
      </c>
      <c r="J585" s="23">
        <v>42808</v>
      </c>
      <c r="K585" s="299">
        <v>2150.5</v>
      </c>
    </row>
    <row r="586" spans="1:11" ht="12.75">
      <c r="A586" s="433"/>
      <c r="B586" s="433"/>
      <c r="C586" s="703"/>
      <c r="D586" s="707"/>
      <c r="E586" s="712"/>
      <c r="F586" s="708"/>
      <c r="G586" s="708"/>
      <c r="H586" s="21">
        <v>42844</v>
      </c>
      <c r="I586" s="75">
        <f>I585</f>
        <v>2150.5</v>
      </c>
      <c r="J586" s="23">
        <v>42830</v>
      </c>
      <c r="K586" s="299">
        <v>2150.5</v>
      </c>
    </row>
    <row r="587" spans="1:11" ht="12.75">
      <c r="A587" s="433"/>
      <c r="B587" s="433"/>
      <c r="C587" s="703"/>
      <c r="D587" s="707"/>
      <c r="E587" s="712"/>
      <c r="F587" s="708"/>
      <c r="G587" s="708"/>
      <c r="H587" s="21">
        <v>42874</v>
      </c>
      <c r="I587" s="75">
        <f>I586</f>
        <v>2150.5</v>
      </c>
      <c r="J587" s="23">
        <v>42865</v>
      </c>
      <c r="K587" s="299">
        <v>2150.5</v>
      </c>
    </row>
    <row r="588" spans="1:11" ht="12.75">
      <c r="A588" s="434">
        <v>31</v>
      </c>
      <c r="B588" s="434" t="s">
        <v>95</v>
      </c>
      <c r="C588" s="704">
        <v>3171071</v>
      </c>
      <c r="D588" s="706" t="s">
        <v>94</v>
      </c>
      <c r="E588" s="705">
        <v>220</v>
      </c>
      <c r="F588" s="709">
        <f>E588*17</f>
        <v>3740</v>
      </c>
      <c r="G588" s="709">
        <f>E588*51</f>
        <v>11220</v>
      </c>
      <c r="H588" s="46">
        <v>42723</v>
      </c>
      <c r="I588" s="103">
        <f>G588/6</f>
        <v>1870</v>
      </c>
      <c r="J588" s="48">
        <v>42808</v>
      </c>
      <c r="K588" s="298">
        <v>1870</v>
      </c>
    </row>
    <row r="589" spans="1:11" ht="12.75">
      <c r="A589" s="434"/>
      <c r="B589" s="434"/>
      <c r="C589" s="704"/>
      <c r="D589" s="706"/>
      <c r="E589" s="705"/>
      <c r="F589" s="709"/>
      <c r="G589" s="709"/>
      <c r="H589" s="46">
        <v>42754</v>
      </c>
      <c r="I589" s="103">
        <f>I588</f>
        <v>1870</v>
      </c>
      <c r="J589" s="48">
        <v>42808</v>
      </c>
      <c r="K589" s="298">
        <v>1870</v>
      </c>
    </row>
    <row r="590" spans="1:11" ht="12.75">
      <c r="A590" s="434"/>
      <c r="B590" s="434"/>
      <c r="C590" s="704"/>
      <c r="D590" s="706"/>
      <c r="E590" s="705"/>
      <c r="F590" s="709"/>
      <c r="G590" s="709"/>
      <c r="H590" s="46">
        <v>42785</v>
      </c>
      <c r="I590" s="103">
        <f>I589</f>
        <v>1870</v>
      </c>
      <c r="J590" s="48">
        <v>42808</v>
      </c>
      <c r="K590" s="298">
        <v>1870</v>
      </c>
    </row>
    <row r="591" spans="1:11" ht="12.75">
      <c r="A591" s="434"/>
      <c r="B591" s="434"/>
      <c r="C591" s="704"/>
      <c r="D591" s="706"/>
      <c r="E591" s="705"/>
      <c r="F591" s="709"/>
      <c r="G591" s="709"/>
      <c r="H591" s="46">
        <v>42813</v>
      </c>
      <c r="I591" s="103">
        <f>I590</f>
        <v>1870</v>
      </c>
      <c r="J591" s="48">
        <v>42814</v>
      </c>
      <c r="K591" s="298">
        <v>1870</v>
      </c>
    </row>
    <row r="592" spans="1:11" ht="12.75">
      <c r="A592" s="434"/>
      <c r="B592" s="434"/>
      <c r="C592" s="704"/>
      <c r="D592" s="706"/>
      <c r="E592" s="705"/>
      <c r="F592" s="709"/>
      <c r="G592" s="709"/>
      <c r="H592" s="46">
        <v>42844</v>
      </c>
      <c r="I592" s="103">
        <f>I591</f>
        <v>1870</v>
      </c>
      <c r="J592" s="48">
        <v>42844</v>
      </c>
      <c r="K592" s="298">
        <v>1870</v>
      </c>
    </row>
    <row r="593" spans="1:11" ht="12.75">
      <c r="A593" s="434"/>
      <c r="B593" s="434"/>
      <c r="C593" s="704"/>
      <c r="D593" s="706"/>
      <c r="E593" s="705"/>
      <c r="F593" s="709"/>
      <c r="G593" s="709"/>
      <c r="H593" s="46">
        <v>42874</v>
      </c>
      <c r="I593" s="103">
        <f>I592</f>
        <v>1870</v>
      </c>
      <c r="J593" s="48">
        <v>42880</v>
      </c>
      <c r="K593" s="298">
        <v>1870</v>
      </c>
    </row>
    <row r="594" spans="1:11" ht="12.75">
      <c r="A594" s="433">
        <v>31</v>
      </c>
      <c r="B594" s="433" t="s">
        <v>95</v>
      </c>
      <c r="C594" s="703">
        <v>3171600</v>
      </c>
      <c r="D594" s="707" t="s">
        <v>175</v>
      </c>
      <c r="E594" s="712">
        <v>337</v>
      </c>
      <c r="F594" s="708">
        <f>E594*17</f>
        <v>5729</v>
      </c>
      <c r="G594" s="708">
        <f>E594*51</f>
        <v>17187</v>
      </c>
      <c r="H594" s="21">
        <v>42723</v>
      </c>
      <c r="I594" s="75">
        <f>G594/6</f>
        <v>2864.5</v>
      </c>
      <c r="J594" s="23">
        <v>42916</v>
      </c>
      <c r="K594" s="299">
        <v>2864.5</v>
      </c>
    </row>
    <row r="595" spans="1:11" ht="12.75">
      <c r="A595" s="433"/>
      <c r="B595" s="433"/>
      <c r="C595" s="703"/>
      <c r="D595" s="707"/>
      <c r="E595" s="712"/>
      <c r="F595" s="708"/>
      <c r="G595" s="708"/>
      <c r="H595" s="21">
        <v>42754</v>
      </c>
      <c r="I595" s="75">
        <f>I594</f>
        <v>2864.5</v>
      </c>
      <c r="J595" s="23">
        <v>42829</v>
      </c>
      <c r="K595" s="299">
        <v>2864.5</v>
      </c>
    </row>
    <row r="596" spans="1:11" ht="12.75">
      <c r="A596" s="433"/>
      <c r="B596" s="433"/>
      <c r="C596" s="703"/>
      <c r="D596" s="707"/>
      <c r="E596" s="712"/>
      <c r="F596" s="708"/>
      <c r="G596" s="708"/>
      <c r="H596" s="21">
        <v>42785</v>
      </c>
      <c r="I596" s="75">
        <f>I595</f>
        <v>2864.5</v>
      </c>
      <c r="J596" s="23">
        <v>42829</v>
      </c>
      <c r="K596" s="299">
        <v>2864.5</v>
      </c>
    </row>
    <row r="597" spans="1:11" ht="12.75">
      <c r="A597" s="433"/>
      <c r="B597" s="433"/>
      <c r="C597" s="703"/>
      <c r="D597" s="707"/>
      <c r="E597" s="712"/>
      <c r="F597" s="708"/>
      <c r="G597" s="708"/>
      <c r="H597" s="21">
        <v>42813</v>
      </c>
      <c r="I597" s="75">
        <f>I596</f>
        <v>2864.5</v>
      </c>
      <c r="J597" s="23">
        <v>42916</v>
      </c>
      <c r="K597" s="299">
        <v>2864.5</v>
      </c>
    </row>
    <row r="598" spans="1:11" ht="12.75">
      <c r="A598" s="433"/>
      <c r="B598" s="433"/>
      <c r="C598" s="703"/>
      <c r="D598" s="707"/>
      <c r="E598" s="712"/>
      <c r="F598" s="708"/>
      <c r="G598" s="708"/>
      <c r="H598" s="21">
        <v>42844</v>
      </c>
      <c r="I598" s="75">
        <f>I597</f>
        <v>2864.5</v>
      </c>
      <c r="J598" s="23">
        <v>42913</v>
      </c>
      <c r="K598" s="299">
        <v>2864.5</v>
      </c>
    </row>
    <row r="599" spans="1:11" ht="12.75">
      <c r="A599" s="433"/>
      <c r="B599" s="433"/>
      <c r="C599" s="703"/>
      <c r="D599" s="707"/>
      <c r="E599" s="712"/>
      <c r="F599" s="708"/>
      <c r="G599" s="708"/>
      <c r="H599" s="21">
        <v>42874</v>
      </c>
      <c r="I599" s="75">
        <f>I598</f>
        <v>2864.5</v>
      </c>
      <c r="J599" s="23">
        <v>42913</v>
      </c>
      <c r="K599" s="299">
        <v>2864.5</v>
      </c>
    </row>
    <row r="600" spans="1:11" ht="13.5" thickBot="1">
      <c r="A600" s="220"/>
      <c r="B600" s="221"/>
      <c r="C600" s="221">
        <f>COUNT(C6:C599)</f>
        <v>106</v>
      </c>
      <c r="D600" s="222" t="s">
        <v>107</v>
      </c>
      <c r="E600" s="223">
        <f>SUM(E6:E599)</f>
        <v>39268</v>
      </c>
      <c r="F600" s="224">
        <f>E600*17</f>
        <v>667556</v>
      </c>
      <c r="G600" s="224">
        <f>SUM(G6:G599)</f>
        <v>2002668</v>
      </c>
      <c r="H600" s="225">
        <f>COUNT(H6:H599)</f>
        <v>594</v>
      </c>
      <c r="I600" s="224">
        <f>SUM(I6:I599)</f>
        <v>2002668.0000000012</v>
      </c>
      <c r="J600" s="217">
        <f>COUNT(J6:J599)</f>
        <v>557</v>
      </c>
      <c r="K600" s="300">
        <f>SUM(K6:K599)</f>
        <v>1922615.0000000012</v>
      </c>
    </row>
    <row r="601" spans="1:11" ht="12.75">
      <c r="A601" s="3"/>
      <c r="B601" s="3"/>
      <c r="C601"/>
      <c r="D601" s="8"/>
      <c r="E601" s="8"/>
      <c r="F601" s="8"/>
      <c r="G601" s="8"/>
      <c r="H601" s="26"/>
      <c r="I601" s="50" t="s">
        <v>108</v>
      </c>
      <c r="J601" s="27"/>
      <c r="K601" s="304">
        <f>K600/G600</f>
        <v>0.9600268242164958</v>
      </c>
    </row>
    <row r="602" spans="1:11" ht="13.5" thickBot="1">
      <c r="A602" s="3"/>
      <c r="B602" s="3"/>
      <c r="C602"/>
      <c r="D602" s="8"/>
      <c r="E602" s="8"/>
      <c r="F602" s="8"/>
      <c r="G602" s="8"/>
      <c r="H602" s="8"/>
      <c r="I602" s="9"/>
      <c r="J602" s="8"/>
      <c r="K602" s="301"/>
    </row>
    <row r="603" spans="1:11" ht="12.75">
      <c r="A603" s="3"/>
      <c r="B603" s="3"/>
      <c r="C603"/>
      <c r="D603" s="8"/>
      <c r="E603" s="8"/>
      <c r="F603" s="8"/>
      <c r="G603" s="8"/>
      <c r="H603" s="8"/>
      <c r="I603" s="593" t="s">
        <v>109</v>
      </c>
      <c r="J603" s="594"/>
      <c r="K603" s="595"/>
    </row>
    <row r="604" spans="1:11" ht="15.75" thickBot="1">
      <c r="A604" s="3"/>
      <c r="B604" s="3"/>
      <c r="C604"/>
      <c r="D604" s="8"/>
      <c r="E604" s="8"/>
      <c r="F604" s="8"/>
      <c r="G604" s="11"/>
      <c r="H604" s="8"/>
      <c r="I604" s="596">
        <f>COUNT(J6:J593)</f>
        <v>551</v>
      </c>
      <c r="J604" s="597"/>
      <c r="K604" s="598"/>
    </row>
    <row r="606" ht="12.75">
      <c r="I606" s="218"/>
    </row>
  </sheetData>
  <sheetProtection/>
  <mergeCells count="760">
    <mergeCell ref="E332:E337"/>
    <mergeCell ref="F338:F343"/>
    <mergeCell ref="K311:K313"/>
    <mergeCell ref="J311:J313"/>
    <mergeCell ref="E326:E331"/>
    <mergeCell ref="F326:F331"/>
    <mergeCell ref="G317:G319"/>
    <mergeCell ref="F311:F316"/>
    <mergeCell ref="E311:E316"/>
    <mergeCell ref="G320:G325"/>
    <mergeCell ref="G326:G331"/>
    <mergeCell ref="E338:E343"/>
    <mergeCell ref="D332:D337"/>
    <mergeCell ref="E317:E319"/>
    <mergeCell ref="G380:G385"/>
    <mergeCell ref="F362:F367"/>
    <mergeCell ref="G368:G373"/>
    <mergeCell ref="G338:G343"/>
    <mergeCell ref="D326:D331"/>
    <mergeCell ref="G311:G316"/>
    <mergeCell ref="G297:G300"/>
    <mergeCell ref="D257:D260"/>
    <mergeCell ref="D261:D266"/>
    <mergeCell ref="D267:D272"/>
    <mergeCell ref="G356:G361"/>
    <mergeCell ref="G344:G349"/>
    <mergeCell ref="D297:D300"/>
    <mergeCell ref="D305:D310"/>
    <mergeCell ref="E297:E300"/>
    <mergeCell ref="D320:D325"/>
    <mergeCell ref="D311:D316"/>
    <mergeCell ref="D317:D319"/>
    <mergeCell ref="D279:D284"/>
    <mergeCell ref="D291:D296"/>
    <mergeCell ref="C317:C319"/>
    <mergeCell ref="C301:C304"/>
    <mergeCell ref="E273:E278"/>
    <mergeCell ref="G273:G278"/>
    <mergeCell ref="G279:G284"/>
    <mergeCell ref="E261:E266"/>
    <mergeCell ref="D285:D290"/>
    <mergeCell ref="D273:D278"/>
    <mergeCell ref="G285:G290"/>
    <mergeCell ref="F386:F391"/>
    <mergeCell ref="G350:G355"/>
    <mergeCell ref="E267:E272"/>
    <mergeCell ref="F285:F290"/>
    <mergeCell ref="F273:F278"/>
    <mergeCell ref="E285:E290"/>
    <mergeCell ref="F279:F284"/>
    <mergeCell ref="G267:G272"/>
    <mergeCell ref="G332:G337"/>
    <mergeCell ref="F332:F337"/>
    <mergeCell ref="F368:F373"/>
    <mergeCell ref="E344:E349"/>
    <mergeCell ref="F380:F385"/>
    <mergeCell ref="E350:E355"/>
    <mergeCell ref="F350:F355"/>
    <mergeCell ref="F344:F349"/>
    <mergeCell ref="F374:F379"/>
    <mergeCell ref="E426:E430"/>
    <mergeCell ref="E396:E401"/>
    <mergeCell ref="E408:E413"/>
    <mergeCell ref="E392:E395"/>
    <mergeCell ref="E368:E373"/>
    <mergeCell ref="G402:G407"/>
    <mergeCell ref="F402:F407"/>
    <mergeCell ref="F392:F395"/>
    <mergeCell ref="E402:E407"/>
    <mergeCell ref="E380:E385"/>
    <mergeCell ref="E374:E379"/>
    <mergeCell ref="F518:F523"/>
    <mergeCell ref="F500:F505"/>
    <mergeCell ref="G500:G505"/>
    <mergeCell ref="G459:G464"/>
    <mergeCell ref="G494:G499"/>
    <mergeCell ref="G512:G517"/>
    <mergeCell ref="G488:G493"/>
    <mergeCell ref="G482:G487"/>
    <mergeCell ref="G506:G511"/>
    <mergeCell ref="E512:E517"/>
    <mergeCell ref="F512:F517"/>
    <mergeCell ref="E443:E447"/>
    <mergeCell ref="F459:F464"/>
    <mergeCell ref="F454:F458"/>
    <mergeCell ref="E488:E493"/>
    <mergeCell ref="F488:F493"/>
    <mergeCell ref="E454:E458"/>
    <mergeCell ref="E482:E487"/>
    <mergeCell ref="F443:F447"/>
    <mergeCell ref="G547:G552"/>
    <mergeCell ref="E437:E442"/>
    <mergeCell ref="E414:E419"/>
    <mergeCell ref="E494:E499"/>
    <mergeCell ref="E518:E523"/>
    <mergeCell ref="E500:E505"/>
    <mergeCell ref="E420:E425"/>
    <mergeCell ref="E448:E453"/>
    <mergeCell ref="E471:E476"/>
    <mergeCell ref="G471:G476"/>
    <mergeCell ref="G518:G523"/>
    <mergeCell ref="E588:E593"/>
    <mergeCell ref="G542:G546"/>
    <mergeCell ref="G571:G575"/>
    <mergeCell ref="F571:F575"/>
    <mergeCell ref="G553:G558"/>
    <mergeCell ref="G559:G564"/>
    <mergeCell ref="F553:F558"/>
    <mergeCell ref="F559:F564"/>
    <mergeCell ref="F547:F552"/>
    <mergeCell ref="F542:F546"/>
    <mergeCell ref="I604:K604"/>
    <mergeCell ref="I603:K603"/>
    <mergeCell ref="G588:G593"/>
    <mergeCell ref="E582:E587"/>
    <mergeCell ref="F582:F587"/>
    <mergeCell ref="G582:G587"/>
    <mergeCell ref="E594:E599"/>
    <mergeCell ref="F594:F599"/>
    <mergeCell ref="G594:G599"/>
    <mergeCell ref="F588:F593"/>
    <mergeCell ref="E571:E575"/>
    <mergeCell ref="E576:E581"/>
    <mergeCell ref="G565:G570"/>
    <mergeCell ref="F565:F570"/>
    <mergeCell ref="E565:E570"/>
    <mergeCell ref="F576:F581"/>
    <mergeCell ref="G576:G581"/>
    <mergeCell ref="D512:D517"/>
    <mergeCell ref="D553:D558"/>
    <mergeCell ref="D530:D535"/>
    <mergeCell ref="D542:D546"/>
    <mergeCell ref="D547:D552"/>
    <mergeCell ref="D518:D523"/>
    <mergeCell ref="D536:D541"/>
    <mergeCell ref="D524:D529"/>
    <mergeCell ref="C402:C407"/>
    <mergeCell ref="D506:D511"/>
    <mergeCell ref="C506:C511"/>
    <mergeCell ref="C500:C505"/>
    <mergeCell ref="D488:D493"/>
    <mergeCell ref="D500:D505"/>
    <mergeCell ref="D494:D499"/>
    <mergeCell ref="D482:D487"/>
    <mergeCell ref="D443:D447"/>
    <mergeCell ref="D448:D453"/>
    <mergeCell ref="F356:F361"/>
    <mergeCell ref="D437:D442"/>
    <mergeCell ref="D356:D361"/>
    <mergeCell ref="D414:D419"/>
    <mergeCell ref="D408:D413"/>
    <mergeCell ref="D402:D407"/>
    <mergeCell ref="D396:D401"/>
    <mergeCell ref="D380:D385"/>
    <mergeCell ref="D392:D395"/>
    <mergeCell ref="D431:D436"/>
    <mergeCell ref="C362:C367"/>
    <mergeCell ref="D255:D256"/>
    <mergeCell ref="E257:E260"/>
    <mergeCell ref="D362:D367"/>
    <mergeCell ref="D344:D349"/>
    <mergeCell ref="E320:E325"/>
    <mergeCell ref="E356:E361"/>
    <mergeCell ref="E362:E367"/>
    <mergeCell ref="E301:E304"/>
    <mergeCell ref="E305:E310"/>
    <mergeCell ref="E279:E284"/>
    <mergeCell ref="E291:E296"/>
    <mergeCell ref="C344:C349"/>
    <mergeCell ref="C291:C296"/>
    <mergeCell ref="C297:C300"/>
    <mergeCell ref="D301:D304"/>
    <mergeCell ref="C326:C331"/>
    <mergeCell ref="C305:C310"/>
    <mergeCell ref="C320:C325"/>
    <mergeCell ref="C311:C316"/>
    <mergeCell ref="E249:E254"/>
    <mergeCell ref="F255:F256"/>
    <mergeCell ref="F257:F260"/>
    <mergeCell ref="F249:F254"/>
    <mergeCell ref="E255:E256"/>
    <mergeCell ref="F202:F207"/>
    <mergeCell ref="E220:E225"/>
    <mergeCell ref="E208:E213"/>
    <mergeCell ref="E214:E219"/>
    <mergeCell ref="E237:E242"/>
    <mergeCell ref="E243:E248"/>
    <mergeCell ref="F196:F201"/>
    <mergeCell ref="E116:E121"/>
    <mergeCell ref="E122:E127"/>
    <mergeCell ref="E110:E115"/>
    <mergeCell ref="F178:F183"/>
    <mergeCell ref="F173:F177"/>
    <mergeCell ref="E173:E177"/>
    <mergeCell ref="E157:E162"/>
    <mergeCell ref="F98:F103"/>
    <mergeCell ref="F110:F115"/>
    <mergeCell ref="A1:K1"/>
    <mergeCell ref="F4:F5"/>
    <mergeCell ref="G4:G5"/>
    <mergeCell ref="G37:G42"/>
    <mergeCell ref="C37:C42"/>
    <mergeCell ref="F15:F20"/>
    <mergeCell ref="F92:F97"/>
    <mergeCell ref="G12:G14"/>
    <mergeCell ref="G31:G36"/>
    <mergeCell ref="G6:G11"/>
    <mergeCell ref="F2:K2"/>
    <mergeCell ref="F6:F11"/>
    <mergeCell ref="F49:F52"/>
    <mergeCell ref="G26:G30"/>
    <mergeCell ref="G21:G25"/>
    <mergeCell ref="F43:F48"/>
    <mergeCell ref="F37:F42"/>
    <mergeCell ref="F12:F14"/>
    <mergeCell ref="F21:F25"/>
    <mergeCell ref="G74:G79"/>
    <mergeCell ref="F74:F79"/>
    <mergeCell ref="F71:F73"/>
    <mergeCell ref="G53:G58"/>
    <mergeCell ref="G59:G64"/>
    <mergeCell ref="G15:G20"/>
    <mergeCell ref="G43:G48"/>
    <mergeCell ref="G49:G52"/>
    <mergeCell ref="D141:D145"/>
    <mergeCell ref="D152:D156"/>
    <mergeCell ref="F80:F85"/>
    <mergeCell ref="F53:F58"/>
    <mergeCell ref="F59:F64"/>
    <mergeCell ref="F65:F70"/>
    <mergeCell ref="F122:F127"/>
    <mergeCell ref="F104:F109"/>
    <mergeCell ref="F116:F121"/>
    <mergeCell ref="E141:E145"/>
    <mergeCell ref="D71:D73"/>
    <mergeCell ref="D49:D52"/>
    <mergeCell ref="D249:D254"/>
    <mergeCell ref="D243:D248"/>
    <mergeCell ref="D237:D242"/>
    <mergeCell ref="D104:D109"/>
    <mergeCell ref="D110:D115"/>
    <mergeCell ref="D135:D140"/>
    <mergeCell ref="D178:D183"/>
    <mergeCell ref="D167:D172"/>
    <mergeCell ref="D80:D85"/>
    <mergeCell ref="C43:C48"/>
    <mergeCell ref="C26:C30"/>
    <mergeCell ref="E49:E52"/>
    <mergeCell ref="E59:E64"/>
    <mergeCell ref="E86:E91"/>
    <mergeCell ref="E80:E85"/>
    <mergeCell ref="D74:D79"/>
    <mergeCell ref="E74:E79"/>
    <mergeCell ref="E43:E48"/>
    <mergeCell ref="K4:K5"/>
    <mergeCell ref="C59:C64"/>
    <mergeCell ref="G65:G70"/>
    <mergeCell ref="G71:G73"/>
    <mergeCell ref="C12:C14"/>
    <mergeCell ref="D59:D64"/>
    <mergeCell ref="C31:C36"/>
    <mergeCell ref="E37:E42"/>
    <mergeCell ref="D53:D58"/>
    <mergeCell ref="E53:E58"/>
    <mergeCell ref="C15:C20"/>
    <mergeCell ref="E21:E25"/>
    <mergeCell ref="E71:E73"/>
    <mergeCell ref="D37:D42"/>
    <mergeCell ref="E26:E30"/>
    <mergeCell ref="D31:D36"/>
    <mergeCell ref="D26:D30"/>
    <mergeCell ref="C71:C73"/>
    <mergeCell ref="D65:D70"/>
    <mergeCell ref="E65:E70"/>
    <mergeCell ref="D43:D48"/>
    <mergeCell ref="C2:C5"/>
    <mergeCell ref="D2:D5"/>
    <mergeCell ref="E6:E11"/>
    <mergeCell ref="J4:J5"/>
    <mergeCell ref="F3:I3"/>
    <mergeCell ref="F31:F36"/>
    <mergeCell ref="E31:E36"/>
    <mergeCell ref="F26:F30"/>
    <mergeCell ref="J3:K3"/>
    <mergeCell ref="B92:B97"/>
    <mergeCell ref="A26:A30"/>
    <mergeCell ref="B26:B30"/>
    <mergeCell ref="C21:C25"/>
    <mergeCell ref="C6:C11"/>
    <mergeCell ref="B12:B14"/>
    <mergeCell ref="B15:B20"/>
    <mergeCell ref="C49:C52"/>
    <mergeCell ref="C65:C70"/>
    <mergeCell ref="C53:C58"/>
    <mergeCell ref="B21:B25"/>
    <mergeCell ref="A15:A20"/>
    <mergeCell ref="A2:A5"/>
    <mergeCell ref="B2:B5"/>
    <mergeCell ref="D6:D11"/>
    <mergeCell ref="E12:E14"/>
    <mergeCell ref="D12:D14"/>
    <mergeCell ref="D15:D20"/>
    <mergeCell ref="E15:E20"/>
    <mergeCell ref="D21:D25"/>
    <mergeCell ref="A74:A79"/>
    <mergeCell ref="A71:A73"/>
    <mergeCell ref="B65:B70"/>
    <mergeCell ref="A59:A64"/>
    <mergeCell ref="H4:I4"/>
    <mergeCell ref="E2:E5"/>
    <mergeCell ref="A6:A11"/>
    <mergeCell ref="B6:B11"/>
    <mergeCell ref="A12:A14"/>
    <mergeCell ref="A21:A25"/>
    <mergeCell ref="A43:A48"/>
    <mergeCell ref="A31:A36"/>
    <mergeCell ref="B49:B52"/>
    <mergeCell ref="B37:B42"/>
    <mergeCell ref="B43:B48"/>
    <mergeCell ref="B110:B115"/>
    <mergeCell ref="B71:B73"/>
    <mergeCell ref="B59:B64"/>
    <mergeCell ref="A37:A42"/>
    <mergeCell ref="A98:A103"/>
    <mergeCell ref="B301:B304"/>
    <mergeCell ref="B291:B296"/>
    <mergeCell ref="B243:B248"/>
    <mergeCell ref="B31:B36"/>
    <mergeCell ref="C141:C145"/>
    <mergeCell ref="B257:B260"/>
    <mergeCell ref="B132:B134"/>
    <mergeCell ref="B98:B103"/>
    <mergeCell ref="B202:B207"/>
    <mergeCell ref="B80:B85"/>
    <mergeCell ref="B297:B300"/>
    <mergeCell ref="B249:B254"/>
    <mergeCell ref="B237:B242"/>
    <mergeCell ref="B261:B266"/>
    <mergeCell ref="B267:B272"/>
    <mergeCell ref="B255:B256"/>
    <mergeCell ref="A65:A70"/>
    <mergeCell ref="A53:A58"/>
    <mergeCell ref="B53:B58"/>
    <mergeCell ref="A49:A52"/>
    <mergeCell ref="B362:B367"/>
    <mergeCell ref="A190:A195"/>
    <mergeCell ref="B226:B230"/>
    <mergeCell ref="B220:B225"/>
    <mergeCell ref="A196:A201"/>
    <mergeCell ref="A163:A166"/>
    <mergeCell ref="A167:A172"/>
    <mergeCell ref="A173:A177"/>
    <mergeCell ref="B190:B195"/>
    <mergeCell ref="B208:B213"/>
    <mergeCell ref="A208:A213"/>
    <mergeCell ref="A202:A207"/>
    <mergeCell ref="A184:A189"/>
    <mergeCell ref="B167:B172"/>
    <mergeCell ref="A214:A219"/>
    <mergeCell ref="B402:B407"/>
    <mergeCell ref="B344:B349"/>
    <mergeCell ref="B368:B373"/>
    <mergeCell ref="B374:B379"/>
    <mergeCell ref="B380:B385"/>
    <mergeCell ref="B396:B401"/>
    <mergeCell ref="A285:A290"/>
    <mergeCell ref="A311:A316"/>
    <mergeCell ref="A320:A325"/>
    <mergeCell ref="A402:A407"/>
    <mergeCell ref="A368:A373"/>
    <mergeCell ref="A386:A391"/>
    <mergeCell ref="A305:A310"/>
    <mergeCell ref="B392:B395"/>
    <mergeCell ref="B386:B391"/>
    <mergeCell ref="A344:A349"/>
    <mergeCell ref="B326:B331"/>
    <mergeCell ref="A356:A361"/>
    <mergeCell ref="B305:B310"/>
    <mergeCell ref="A291:A296"/>
    <mergeCell ref="A350:A355"/>
    <mergeCell ref="A317:A319"/>
    <mergeCell ref="A338:A343"/>
    <mergeCell ref="A332:A337"/>
    <mergeCell ref="A301:A304"/>
    <mergeCell ref="A326:A331"/>
    <mergeCell ref="A279:A284"/>
    <mergeCell ref="A243:A248"/>
    <mergeCell ref="A220:A225"/>
    <mergeCell ref="A261:A266"/>
    <mergeCell ref="A255:A256"/>
    <mergeCell ref="A231:A236"/>
    <mergeCell ref="A273:A278"/>
    <mergeCell ref="A267:A272"/>
    <mergeCell ref="A226:A230"/>
    <mergeCell ref="A237:A242"/>
    <mergeCell ref="B443:B447"/>
    <mergeCell ref="B448:B453"/>
    <mergeCell ref="A454:A458"/>
    <mergeCell ref="A448:A453"/>
    <mergeCell ref="A443:A447"/>
    <mergeCell ref="A420:A425"/>
    <mergeCell ref="A431:A436"/>
    <mergeCell ref="A426:A430"/>
    <mergeCell ref="B437:B442"/>
    <mergeCell ref="B431:B436"/>
    <mergeCell ref="A459:A464"/>
    <mergeCell ref="A465:A470"/>
    <mergeCell ref="A374:A379"/>
    <mergeCell ref="A362:A367"/>
    <mergeCell ref="A396:A401"/>
    <mergeCell ref="A392:A395"/>
    <mergeCell ref="A437:A442"/>
    <mergeCell ref="A380:A385"/>
    <mergeCell ref="A408:A413"/>
    <mergeCell ref="A414:A419"/>
    <mergeCell ref="A518:A523"/>
    <mergeCell ref="A494:A499"/>
    <mergeCell ref="A482:A487"/>
    <mergeCell ref="A512:A517"/>
    <mergeCell ref="A506:A511"/>
    <mergeCell ref="A500:A505"/>
    <mergeCell ref="G184:G189"/>
    <mergeCell ref="A477:A481"/>
    <mergeCell ref="A488:A493"/>
    <mergeCell ref="A471:A476"/>
    <mergeCell ref="B279:B284"/>
    <mergeCell ref="B317:B319"/>
    <mergeCell ref="B273:B278"/>
    <mergeCell ref="A257:A260"/>
    <mergeCell ref="A297:A300"/>
    <mergeCell ref="A249:A254"/>
    <mergeCell ref="B231:B236"/>
    <mergeCell ref="F157:F162"/>
    <mergeCell ref="F146:F151"/>
    <mergeCell ref="E152:E156"/>
    <mergeCell ref="E146:E151"/>
    <mergeCell ref="B214:B219"/>
    <mergeCell ref="F190:F195"/>
    <mergeCell ref="E190:E195"/>
    <mergeCell ref="C163:C166"/>
    <mergeCell ref="B178:B183"/>
    <mergeCell ref="A146:A151"/>
    <mergeCell ref="B311:B316"/>
    <mergeCell ref="B320:B325"/>
    <mergeCell ref="B285:B290"/>
    <mergeCell ref="A152:A156"/>
    <mergeCell ref="B184:B189"/>
    <mergeCell ref="B196:B201"/>
    <mergeCell ref="A157:A162"/>
    <mergeCell ref="B152:B156"/>
    <mergeCell ref="B157:B162"/>
    <mergeCell ref="G173:G177"/>
    <mergeCell ref="G178:G183"/>
    <mergeCell ref="G163:G166"/>
    <mergeCell ref="A178:A183"/>
    <mergeCell ref="B163:B166"/>
    <mergeCell ref="D163:D166"/>
    <mergeCell ref="B173:B177"/>
    <mergeCell ref="E163:E166"/>
    <mergeCell ref="C167:C172"/>
    <mergeCell ref="E178:E183"/>
    <mergeCell ref="G141:G145"/>
    <mergeCell ref="F141:F145"/>
    <mergeCell ref="E167:E172"/>
    <mergeCell ref="F163:F166"/>
    <mergeCell ref="F167:F172"/>
    <mergeCell ref="F152:F156"/>
    <mergeCell ref="G152:G156"/>
    <mergeCell ref="G146:G151"/>
    <mergeCell ref="G167:G172"/>
    <mergeCell ref="G157:G162"/>
    <mergeCell ref="G128:G131"/>
    <mergeCell ref="F135:F140"/>
    <mergeCell ref="F132:F134"/>
    <mergeCell ref="E135:E140"/>
    <mergeCell ref="E128:E131"/>
    <mergeCell ref="F128:F131"/>
    <mergeCell ref="E132:E134"/>
    <mergeCell ref="G122:G127"/>
    <mergeCell ref="G135:G140"/>
    <mergeCell ref="G80:G85"/>
    <mergeCell ref="G92:G97"/>
    <mergeCell ref="G104:G109"/>
    <mergeCell ref="G98:G103"/>
    <mergeCell ref="G116:G121"/>
    <mergeCell ref="G110:G115"/>
    <mergeCell ref="G132:G134"/>
    <mergeCell ref="G86:G91"/>
    <mergeCell ref="D98:D103"/>
    <mergeCell ref="E98:E103"/>
    <mergeCell ref="C92:C97"/>
    <mergeCell ref="D92:D97"/>
    <mergeCell ref="E104:E109"/>
    <mergeCell ref="C104:C109"/>
    <mergeCell ref="C98:C103"/>
    <mergeCell ref="E92:E97"/>
    <mergeCell ref="F86:F91"/>
    <mergeCell ref="D86:D91"/>
    <mergeCell ref="C74:C79"/>
    <mergeCell ref="A92:A97"/>
    <mergeCell ref="C80:C85"/>
    <mergeCell ref="B74:B79"/>
    <mergeCell ref="A80:A85"/>
    <mergeCell ref="A86:A91"/>
    <mergeCell ref="B86:B91"/>
    <mergeCell ref="C86:C91"/>
    <mergeCell ref="A132:A134"/>
    <mergeCell ref="A141:A145"/>
    <mergeCell ref="C116:C121"/>
    <mergeCell ref="C128:C131"/>
    <mergeCell ref="C122:C127"/>
    <mergeCell ref="A122:A127"/>
    <mergeCell ref="A128:A131"/>
    <mergeCell ref="A135:A140"/>
    <mergeCell ref="B135:B140"/>
    <mergeCell ref="B141:B145"/>
    <mergeCell ref="B116:B121"/>
    <mergeCell ref="B128:B131"/>
    <mergeCell ref="D146:D151"/>
    <mergeCell ref="B122:B127"/>
    <mergeCell ref="C132:C134"/>
    <mergeCell ref="D122:D127"/>
    <mergeCell ref="D132:D134"/>
    <mergeCell ref="C135:C140"/>
    <mergeCell ref="D128:D131"/>
    <mergeCell ref="C146:C151"/>
    <mergeCell ref="C152:C156"/>
    <mergeCell ref="D157:D162"/>
    <mergeCell ref="C157:C162"/>
    <mergeCell ref="A104:A109"/>
    <mergeCell ref="B104:B109"/>
    <mergeCell ref="C110:C115"/>
    <mergeCell ref="A110:A115"/>
    <mergeCell ref="D116:D121"/>
    <mergeCell ref="A116:A121"/>
    <mergeCell ref="B146:B151"/>
    <mergeCell ref="C178:C183"/>
    <mergeCell ref="E184:E189"/>
    <mergeCell ref="D196:D201"/>
    <mergeCell ref="D184:D189"/>
    <mergeCell ref="D202:D207"/>
    <mergeCell ref="C190:C195"/>
    <mergeCell ref="C202:C207"/>
    <mergeCell ref="C184:C189"/>
    <mergeCell ref="E202:E207"/>
    <mergeCell ref="E196:E201"/>
    <mergeCell ref="C226:C230"/>
    <mergeCell ref="E226:E230"/>
    <mergeCell ref="C196:C201"/>
    <mergeCell ref="D226:D230"/>
    <mergeCell ref="C231:C236"/>
    <mergeCell ref="C214:C219"/>
    <mergeCell ref="D214:D219"/>
    <mergeCell ref="D208:D213"/>
    <mergeCell ref="C220:C225"/>
    <mergeCell ref="E231:E236"/>
    <mergeCell ref="F184:F189"/>
    <mergeCell ref="D173:D177"/>
    <mergeCell ref="C237:C242"/>
    <mergeCell ref="C173:C177"/>
    <mergeCell ref="D190:D195"/>
    <mergeCell ref="D220:D225"/>
    <mergeCell ref="F231:F236"/>
    <mergeCell ref="F237:F242"/>
    <mergeCell ref="C208:C213"/>
    <mergeCell ref="D231:D236"/>
    <mergeCell ref="C243:C248"/>
    <mergeCell ref="C255:C256"/>
    <mergeCell ref="C257:C260"/>
    <mergeCell ref="C285:C290"/>
    <mergeCell ref="C279:C284"/>
    <mergeCell ref="C273:C278"/>
    <mergeCell ref="C249:C254"/>
    <mergeCell ref="C267:C272"/>
    <mergeCell ref="C261:C266"/>
    <mergeCell ref="C431:C436"/>
    <mergeCell ref="C350:C355"/>
    <mergeCell ref="C332:C337"/>
    <mergeCell ref="B350:B355"/>
    <mergeCell ref="C338:C343"/>
    <mergeCell ref="B332:B337"/>
    <mergeCell ref="B338:B343"/>
    <mergeCell ref="C368:C373"/>
    <mergeCell ref="C380:C385"/>
    <mergeCell ref="C356:C361"/>
    <mergeCell ref="B356:B361"/>
    <mergeCell ref="B408:B413"/>
    <mergeCell ref="C448:C453"/>
    <mergeCell ref="C408:C413"/>
    <mergeCell ref="C414:C419"/>
    <mergeCell ref="C386:C391"/>
    <mergeCell ref="C396:C401"/>
    <mergeCell ref="C374:C379"/>
    <mergeCell ref="C392:C395"/>
    <mergeCell ref="C426:C430"/>
    <mergeCell ref="C454:C458"/>
    <mergeCell ref="B471:B476"/>
    <mergeCell ref="B465:B470"/>
    <mergeCell ref="D338:D343"/>
    <mergeCell ref="D350:D355"/>
    <mergeCell ref="D386:D391"/>
    <mergeCell ref="D368:D373"/>
    <mergeCell ref="C420:C425"/>
    <mergeCell ref="D420:D425"/>
    <mergeCell ref="D426:D430"/>
    <mergeCell ref="A524:A529"/>
    <mergeCell ref="A547:A552"/>
    <mergeCell ref="B536:B541"/>
    <mergeCell ref="C437:C442"/>
    <mergeCell ref="C443:C447"/>
    <mergeCell ref="B459:B464"/>
    <mergeCell ref="C494:C499"/>
    <mergeCell ref="B512:B517"/>
    <mergeCell ref="C512:C517"/>
    <mergeCell ref="C482:C487"/>
    <mergeCell ref="A559:A564"/>
    <mergeCell ref="A542:A546"/>
    <mergeCell ref="B547:B552"/>
    <mergeCell ref="A530:A535"/>
    <mergeCell ref="A553:A558"/>
    <mergeCell ref="A536:A541"/>
    <mergeCell ref="B530:B535"/>
    <mergeCell ref="C518:C523"/>
    <mergeCell ref="A594:A599"/>
    <mergeCell ref="B594:B599"/>
    <mergeCell ref="B565:B570"/>
    <mergeCell ref="A582:A587"/>
    <mergeCell ref="B582:B587"/>
    <mergeCell ref="A576:A581"/>
    <mergeCell ref="A588:A593"/>
    <mergeCell ref="A571:A575"/>
    <mergeCell ref="A565:A570"/>
    <mergeCell ref="B482:B487"/>
    <mergeCell ref="B488:B493"/>
    <mergeCell ref="B524:B529"/>
    <mergeCell ref="B518:B523"/>
    <mergeCell ref="B500:B505"/>
    <mergeCell ref="B506:B511"/>
    <mergeCell ref="D571:D575"/>
    <mergeCell ref="B588:B593"/>
    <mergeCell ref="B571:B575"/>
    <mergeCell ref="C559:C564"/>
    <mergeCell ref="C565:C570"/>
    <mergeCell ref="B576:B581"/>
    <mergeCell ref="C576:C581"/>
    <mergeCell ref="D565:D570"/>
    <mergeCell ref="D559:D564"/>
    <mergeCell ref="B477:B481"/>
    <mergeCell ref="B454:B458"/>
    <mergeCell ref="C594:C599"/>
    <mergeCell ref="D588:D593"/>
    <mergeCell ref="D594:D599"/>
    <mergeCell ref="C571:C575"/>
    <mergeCell ref="D582:D587"/>
    <mergeCell ref="C582:C587"/>
    <mergeCell ref="D576:D581"/>
    <mergeCell ref="C588:C593"/>
    <mergeCell ref="E559:E564"/>
    <mergeCell ref="E553:E558"/>
    <mergeCell ref="C536:C541"/>
    <mergeCell ref="E542:E546"/>
    <mergeCell ref="C542:C546"/>
    <mergeCell ref="B414:B419"/>
    <mergeCell ref="B420:B425"/>
    <mergeCell ref="B426:B430"/>
    <mergeCell ref="B559:B564"/>
    <mergeCell ref="B494:B499"/>
    <mergeCell ref="G530:G535"/>
    <mergeCell ref="F530:F535"/>
    <mergeCell ref="C530:C535"/>
    <mergeCell ref="F524:F529"/>
    <mergeCell ref="C553:C558"/>
    <mergeCell ref="B553:B558"/>
    <mergeCell ref="E547:E552"/>
    <mergeCell ref="B542:B546"/>
    <mergeCell ref="C547:C552"/>
    <mergeCell ref="C524:C529"/>
    <mergeCell ref="F448:F453"/>
    <mergeCell ref="F396:F401"/>
    <mergeCell ref="E536:E541"/>
    <mergeCell ref="G465:G470"/>
    <mergeCell ref="G431:G436"/>
    <mergeCell ref="G454:G458"/>
    <mergeCell ref="G536:G541"/>
    <mergeCell ref="E524:E529"/>
    <mergeCell ref="F536:F541"/>
    <mergeCell ref="G524:G529"/>
    <mergeCell ref="E530:E535"/>
    <mergeCell ref="G392:G395"/>
    <mergeCell ref="F408:F413"/>
    <mergeCell ref="F414:F419"/>
    <mergeCell ref="G408:G413"/>
    <mergeCell ref="G396:G401"/>
    <mergeCell ref="G443:G447"/>
    <mergeCell ref="G426:G430"/>
    <mergeCell ref="G420:G425"/>
    <mergeCell ref="F506:F511"/>
    <mergeCell ref="F261:F266"/>
    <mergeCell ref="F267:F272"/>
    <mergeCell ref="F320:F325"/>
    <mergeCell ref="F317:F319"/>
    <mergeCell ref="F297:F300"/>
    <mergeCell ref="F291:F296"/>
    <mergeCell ref="F301:F304"/>
    <mergeCell ref="F305:F310"/>
    <mergeCell ref="F243:F248"/>
    <mergeCell ref="G214:G219"/>
    <mergeCell ref="G202:G207"/>
    <mergeCell ref="G226:G230"/>
    <mergeCell ref="F214:F219"/>
    <mergeCell ref="F220:F225"/>
    <mergeCell ref="F208:F213"/>
    <mergeCell ref="F226:F230"/>
    <mergeCell ref="G196:G201"/>
    <mergeCell ref="G249:G254"/>
    <mergeCell ref="G231:G236"/>
    <mergeCell ref="G257:G260"/>
    <mergeCell ref="G255:G256"/>
    <mergeCell ref="G190:G195"/>
    <mergeCell ref="G220:G225"/>
    <mergeCell ref="G208:G213"/>
    <mergeCell ref="G237:G242"/>
    <mergeCell ref="G243:G248"/>
    <mergeCell ref="G374:G379"/>
    <mergeCell ref="G477:G481"/>
    <mergeCell ref="G448:G453"/>
    <mergeCell ref="G437:G442"/>
    <mergeCell ref="G261:G266"/>
    <mergeCell ref="G291:G296"/>
    <mergeCell ref="G386:G391"/>
    <mergeCell ref="G362:G367"/>
    <mergeCell ref="G305:G310"/>
    <mergeCell ref="G301:G304"/>
    <mergeCell ref="D374:D379"/>
    <mergeCell ref="E431:E436"/>
    <mergeCell ref="E386:E391"/>
    <mergeCell ref="F477:F481"/>
    <mergeCell ref="D454:D458"/>
    <mergeCell ref="G414:G419"/>
    <mergeCell ref="F431:F436"/>
    <mergeCell ref="F420:F425"/>
    <mergeCell ref="F426:F430"/>
    <mergeCell ref="F437:F442"/>
    <mergeCell ref="F465:F470"/>
    <mergeCell ref="F482:F487"/>
    <mergeCell ref="F494:F499"/>
    <mergeCell ref="D477:D481"/>
    <mergeCell ref="F471:F476"/>
    <mergeCell ref="E477:E481"/>
    <mergeCell ref="E465:E470"/>
    <mergeCell ref="C465:C470"/>
    <mergeCell ref="C459:C464"/>
    <mergeCell ref="E459:E464"/>
    <mergeCell ref="D459:D464"/>
    <mergeCell ref="E506:E511"/>
    <mergeCell ref="C488:C493"/>
    <mergeCell ref="C471:C476"/>
    <mergeCell ref="C477:C481"/>
    <mergeCell ref="D465:D470"/>
    <mergeCell ref="D471:D476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9"/>
  <sheetViews>
    <sheetView showGridLines="0" zoomScalePageLayoutView="0" workbookViewId="0" topLeftCell="A13">
      <selection activeCell="C35" sqref="C35"/>
    </sheetView>
  </sheetViews>
  <sheetFormatPr defaultColWidth="9.140625" defaultRowHeight="12.75"/>
  <cols>
    <col min="1" max="1" width="13.8515625" style="3" customWidth="1"/>
    <col min="2" max="2" width="14.421875" style="0" bestFit="1" customWidth="1"/>
    <col min="3" max="3" width="17.7109375" style="0" bestFit="1" customWidth="1"/>
    <col min="4" max="4" width="14.421875" style="0" bestFit="1" customWidth="1"/>
    <col min="5" max="6" width="12.28125" style="0" bestFit="1" customWidth="1"/>
    <col min="7" max="7" width="17.7109375" style="0" bestFit="1" customWidth="1"/>
    <col min="8" max="8" width="17.8515625" style="0" bestFit="1" customWidth="1"/>
    <col min="9" max="9" width="14.7109375" style="0" bestFit="1" customWidth="1"/>
  </cols>
  <sheetData>
    <row r="1" ht="27.75">
      <c r="A1" s="68" t="s">
        <v>147</v>
      </c>
    </row>
    <row r="2" ht="20.25">
      <c r="A2" s="69" t="s">
        <v>148</v>
      </c>
    </row>
    <row r="5" spans="1:9" ht="12.75">
      <c r="A5" s="87" t="s">
        <v>156</v>
      </c>
      <c r="I5" s="86" t="s">
        <v>1194</v>
      </c>
    </row>
    <row r="6" spans="1:9" ht="15">
      <c r="A6" s="749" t="s">
        <v>186</v>
      </c>
      <c r="B6" s="750"/>
      <c r="C6" s="750"/>
      <c r="D6" s="750"/>
      <c r="E6" s="750"/>
      <c r="F6" s="750"/>
      <c r="G6" s="750"/>
      <c r="H6" s="750"/>
      <c r="I6" s="751"/>
    </row>
    <row r="7" spans="1:9" ht="15">
      <c r="A7" s="752" t="s">
        <v>96</v>
      </c>
      <c r="B7" s="752"/>
      <c r="C7" s="753">
        <f>G31</f>
        <v>38589405</v>
      </c>
      <c r="D7" s="753"/>
      <c r="E7" s="753"/>
      <c r="F7" s="753"/>
      <c r="G7" s="753"/>
      <c r="H7" s="753"/>
      <c r="I7" s="753"/>
    </row>
    <row r="8" spans="1:9" ht="15">
      <c r="A8" s="754" t="s">
        <v>97</v>
      </c>
      <c r="B8" s="754"/>
      <c r="C8" s="755">
        <f>I31</f>
        <v>0.7569332058890257</v>
      </c>
      <c r="D8" s="755"/>
      <c r="E8" s="755"/>
      <c r="F8" s="755"/>
      <c r="G8" s="755"/>
      <c r="H8" s="755"/>
      <c r="I8" s="755"/>
    </row>
    <row r="9" spans="3:9" ht="12.75">
      <c r="C9" s="3"/>
      <c r="G9" s="3"/>
      <c r="H9" s="3"/>
      <c r="I9" s="3"/>
    </row>
    <row r="10" spans="1:9" ht="15">
      <c r="A10" s="757" t="s">
        <v>1198</v>
      </c>
      <c r="B10" s="758"/>
      <c r="C10" s="758"/>
      <c r="D10" s="758"/>
      <c r="E10" s="758"/>
      <c r="F10" s="758"/>
      <c r="G10" s="758"/>
      <c r="H10" s="758"/>
      <c r="I10" s="758"/>
    </row>
    <row r="11" spans="1:9" ht="15">
      <c r="A11" s="759" t="s">
        <v>1</v>
      </c>
      <c r="B11" s="761" t="s">
        <v>98</v>
      </c>
      <c r="C11" s="761"/>
      <c r="D11" s="761"/>
      <c r="E11" s="761"/>
      <c r="F11" s="761"/>
      <c r="G11" s="761"/>
      <c r="H11" s="761"/>
      <c r="I11" s="761"/>
    </row>
    <row r="12" spans="1:9" ht="14.25" customHeight="1">
      <c r="A12" s="760"/>
      <c r="B12" s="761" t="s">
        <v>176</v>
      </c>
      <c r="C12" s="763" t="s">
        <v>149</v>
      </c>
      <c r="D12" s="759" t="s">
        <v>177</v>
      </c>
      <c r="E12" s="745" t="s">
        <v>164</v>
      </c>
      <c r="F12" s="745" t="s">
        <v>165</v>
      </c>
      <c r="G12" s="745" t="s">
        <v>153</v>
      </c>
      <c r="H12" s="745" t="s">
        <v>154</v>
      </c>
      <c r="I12" s="762" t="s">
        <v>99</v>
      </c>
    </row>
    <row r="13" spans="1:9" ht="15" customHeight="1">
      <c r="A13" s="760"/>
      <c r="B13" s="761"/>
      <c r="C13" s="764"/>
      <c r="D13" s="759"/>
      <c r="E13" s="746"/>
      <c r="F13" s="746"/>
      <c r="G13" s="746"/>
      <c r="H13" s="746"/>
      <c r="I13" s="762"/>
    </row>
    <row r="14" spans="1:9" ht="15" customHeight="1">
      <c r="A14" s="760"/>
      <c r="B14" s="761"/>
      <c r="C14" s="765"/>
      <c r="D14" s="759"/>
      <c r="E14" s="747"/>
      <c r="F14" s="747"/>
      <c r="G14" s="747"/>
      <c r="H14" s="747"/>
      <c r="I14" s="762"/>
    </row>
    <row r="15" spans="1:9" ht="14.25">
      <c r="A15" s="82" t="s">
        <v>102</v>
      </c>
      <c r="B15" s="76">
        <f>AL_27!E180</f>
        <v>23707</v>
      </c>
      <c r="C15" s="70">
        <f>AL_27!F180</f>
        <v>403019</v>
      </c>
      <c r="D15" s="78">
        <f>AL_27!D180</f>
        <v>29</v>
      </c>
      <c r="E15" s="78">
        <f>AL_27!H180</f>
        <v>174</v>
      </c>
      <c r="F15" s="78">
        <f>AL_27!H184</f>
        <v>33</v>
      </c>
      <c r="G15" s="72">
        <f>AL_27!G180</f>
        <v>1209057</v>
      </c>
      <c r="H15" s="72">
        <f>AL_27!K180</f>
        <v>272297.5</v>
      </c>
      <c r="I15" s="88">
        <f>AL_27!K181</f>
        <v>0.22521477482037655</v>
      </c>
    </row>
    <row r="16" spans="1:9" ht="14.25">
      <c r="A16" s="83" t="s">
        <v>1184</v>
      </c>
      <c r="B16" s="77">
        <f>'BA-I_29'!E804</f>
        <v>163589</v>
      </c>
      <c r="C16" s="71">
        <f>'BA-I_29'!F804</f>
        <v>1390506.5</v>
      </c>
      <c r="D16" s="79">
        <f>'BA-I_29'!D804</f>
        <v>137</v>
      </c>
      <c r="E16" s="79">
        <f>'BA-I_29'!H804</f>
        <v>796</v>
      </c>
      <c r="F16" s="183">
        <f>'BA-I_29'!J804</f>
        <v>621</v>
      </c>
      <c r="G16" s="17">
        <f>'BA-I_29'!I804</f>
        <v>4171519.500000001</v>
      </c>
      <c r="H16" s="71">
        <f>'BA-I_29'!K804</f>
        <v>3503062.2</v>
      </c>
      <c r="I16" s="88">
        <f>'BA-I_29'!K805</f>
        <v>0.8397568799570516</v>
      </c>
    </row>
    <row r="17" spans="1:9" ht="14.25">
      <c r="A17" s="83" t="s">
        <v>1183</v>
      </c>
      <c r="B17" s="77">
        <f>'BA-II_29'!E544</f>
        <v>91140</v>
      </c>
      <c r="C17" s="71">
        <f>'BA-II_29'!F544</f>
        <v>774690</v>
      </c>
      <c r="D17" s="77">
        <f>'BA-II_29'!D544</f>
        <v>94</v>
      </c>
      <c r="E17" s="77">
        <f>'BA-II_29'!H544</f>
        <v>538</v>
      </c>
      <c r="F17" s="77">
        <f>'BA-II_29'!H548</f>
        <v>235</v>
      </c>
      <c r="G17" s="71">
        <f>'BA-II_29'!G544</f>
        <v>2324070</v>
      </c>
      <c r="H17" s="71">
        <f>'BA-II_29'!K544</f>
        <v>1054734.3900000001</v>
      </c>
      <c r="I17" s="88">
        <f>'BA-II_29'!K545</f>
        <v>0.4538307322929172</v>
      </c>
    </row>
    <row r="18" spans="1:9" ht="14.25">
      <c r="A18" s="83" t="s">
        <v>1182</v>
      </c>
      <c r="B18" s="77">
        <f>'CE-I_23'!E708</f>
        <v>162495</v>
      </c>
      <c r="C18" s="71">
        <f>'CE-I_23'!F708</f>
        <v>2762415</v>
      </c>
      <c r="D18" s="80">
        <f>'CE-I_23'!C708</f>
        <v>117</v>
      </c>
      <c r="E18" s="80">
        <f>'CE-I_23'!H708</f>
        <v>702</v>
      </c>
      <c r="F18" s="80">
        <f>'CE-I_23'!H712</f>
        <v>672</v>
      </c>
      <c r="G18" s="71">
        <f>'CE-I_23'!G708</f>
        <v>8287245</v>
      </c>
      <c r="H18" s="71">
        <f>'CE-I_23'!K708</f>
        <v>7887133</v>
      </c>
      <c r="I18" s="88">
        <f>'CE-I_23'!K709</f>
        <v>0.951719540088413</v>
      </c>
    </row>
    <row r="19" spans="1:9" ht="14.25">
      <c r="A19" s="83" t="s">
        <v>1181</v>
      </c>
      <c r="B19" s="77">
        <f>'CE-II_23'!E378</f>
        <v>68730</v>
      </c>
      <c r="C19" s="71">
        <f>'CE-II_23'!F378</f>
        <v>1168410</v>
      </c>
      <c r="D19" s="80">
        <f>'CE-II_23'!C378</f>
        <v>63</v>
      </c>
      <c r="E19" s="80">
        <f>'CE-II_23'!H378</f>
        <v>372</v>
      </c>
      <c r="F19" s="80">
        <f>'CE-II_23'!H382</f>
        <v>336</v>
      </c>
      <c r="G19" s="71">
        <f>'CE-II_23'!G378</f>
        <v>3505230</v>
      </c>
      <c r="H19" s="71">
        <f>'CE-II_23'!K378</f>
        <v>3118130.9000000013</v>
      </c>
      <c r="I19" s="88">
        <f>'CE-II_23'!K379</f>
        <v>0.8895652781700492</v>
      </c>
    </row>
    <row r="20" spans="1:9" ht="14.25">
      <c r="A20" s="83" t="s">
        <v>1185</v>
      </c>
      <c r="B20" s="77">
        <f>'MA-II_21'!E40</f>
        <v>2744</v>
      </c>
      <c r="C20" s="71">
        <f>'MA-II_21'!F40</f>
        <v>46648</v>
      </c>
      <c r="D20" s="80">
        <f>'MA-II_21'!D40</f>
        <v>7</v>
      </c>
      <c r="E20" s="80">
        <f>'MA-II_21'!H40</f>
        <v>34</v>
      </c>
      <c r="F20" s="207">
        <f>'MA-II_21'!I44</f>
        <v>24</v>
      </c>
      <c r="G20" s="71">
        <f>'MA-II_21'!G40</f>
        <v>139944</v>
      </c>
      <c r="H20" s="71">
        <f>'MA-II_21'!K40</f>
        <v>133800.2</v>
      </c>
      <c r="I20" s="88">
        <f>'MA-II_21'!K41</f>
        <v>0.9560981535471332</v>
      </c>
    </row>
    <row r="21" spans="1:9" ht="14.25">
      <c r="A21" s="83" t="s">
        <v>1186</v>
      </c>
      <c r="B21" s="77">
        <f>'MA-III_21'!E12</f>
        <v>679</v>
      </c>
      <c r="C21" s="71">
        <f>'MA-III_21'!F12</f>
        <v>11543</v>
      </c>
      <c r="D21" s="80">
        <f>'MA-III_21'!D12</f>
        <v>1</v>
      </c>
      <c r="E21" s="80">
        <f>'MA-III_21'!H12</f>
        <v>6</v>
      </c>
      <c r="F21" s="80">
        <f>'MA-III_21'!I16</f>
        <v>5</v>
      </c>
      <c r="G21" s="71">
        <f>'MA-III_21'!G12</f>
        <v>34629</v>
      </c>
      <c r="H21" s="71">
        <f>'MA-III_21'!K12</f>
        <v>28857.5</v>
      </c>
      <c r="I21" s="88">
        <f>'MA-III_21'!K13</f>
        <v>0.8333333333333334</v>
      </c>
    </row>
    <row r="22" spans="1:9" ht="14.25">
      <c r="A22" s="83" t="s">
        <v>95</v>
      </c>
      <c r="B22" s="77">
        <f>MG_31!E600</f>
        <v>39268</v>
      </c>
      <c r="C22" s="71">
        <f>MG_31!F600</f>
        <v>667556</v>
      </c>
      <c r="D22" s="81">
        <f>MG_31!C600</f>
        <v>106</v>
      </c>
      <c r="E22" s="81">
        <f>MG_31!H600</f>
        <v>594</v>
      </c>
      <c r="F22" s="81">
        <f>MG_31!I604</f>
        <v>551</v>
      </c>
      <c r="G22" s="71">
        <f>MG_31!G600</f>
        <v>2002668</v>
      </c>
      <c r="H22" s="71">
        <f>MG_31!K600</f>
        <v>1922615.0000000012</v>
      </c>
      <c r="I22" s="88">
        <f>MG_31!K601</f>
        <v>0.9600268242164958</v>
      </c>
    </row>
    <row r="23" spans="1:9" ht="14.25">
      <c r="A23" s="83" t="s">
        <v>1187</v>
      </c>
      <c r="B23" s="77">
        <f>'PB-I_25'!E635</f>
        <v>49531</v>
      </c>
      <c r="C23" s="71">
        <f>'PB-I_25'!F635</f>
        <v>842027</v>
      </c>
      <c r="D23" s="207">
        <f>'PB-I_25'!D635</f>
        <v>106</v>
      </c>
      <c r="E23" s="207">
        <f>'PB-I_25'!H635</f>
        <v>629</v>
      </c>
      <c r="F23" s="207">
        <f>'PB-I_25'!I639</f>
        <v>467</v>
      </c>
      <c r="G23" s="71">
        <f>'PB-I_25'!G635</f>
        <v>2526081</v>
      </c>
      <c r="H23" s="71">
        <f>'PB-I_25'!K635</f>
        <v>1802911.2000000002</v>
      </c>
      <c r="I23" s="88">
        <f>'PB-I_25'!K636</f>
        <v>0.7137186812299369</v>
      </c>
    </row>
    <row r="24" spans="1:9" ht="14.25">
      <c r="A24" s="83" t="s">
        <v>1188</v>
      </c>
      <c r="B24" s="77">
        <f>'PE-I_26'!E324</f>
        <v>88631</v>
      </c>
      <c r="C24" s="71">
        <f>'PE-I_26'!F324</f>
        <v>1506727</v>
      </c>
      <c r="D24" s="207">
        <f>'PE-I_26'!D324</f>
        <v>53</v>
      </c>
      <c r="E24" s="207">
        <f>'PE-I_26'!H324</f>
        <v>318</v>
      </c>
      <c r="F24" s="207">
        <f>'PE-I_26'!J324</f>
        <v>251</v>
      </c>
      <c r="G24" s="71">
        <f>'PE-I_26'!G324</f>
        <v>4520181</v>
      </c>
      <c r="H24" s="71">
        <f>'PE-I_26'!K324</f>
        <v>3526820</v>
      </c>
      <c r="I24" s="88">
        <f>'PE-I_26'!K325</f>
        <v>0.7802386674338926</v>
      </c>
    </row>
    <row r="25" spans="1:9" ht="14.25">
      <c r="A25" s="83" t="s">
        <v>1189</v>
      </c>
      <c r="B25" s="77">
        <f>'PE-II_26'!E272</f>
        <v>29151</v>
      </c>
      <c r="C25" s="71">
        <f>'PE-II_26'!F272</f>
        <v>495567</v>
      </c>
      <c r="D25" s="183">
        <f>'PE-II_26'!D272</f>
        <v>46</v>
      </c>
      <c r="E25" s="183">
        <f>'PE-II_26'!H272</f>
        <v>266</v>
      </c>
      <c r="F25" s="183">
        <f>'PE-II_26'!H276</f>
        <v>146</v>
      </c>
      <c r="G25" s="71">
        <f>'PE-II_26'!G272</f>
        <v>1486701</v>
      </c>
      <c r="H25" s="71">
        <f>'PE-II_26'!K272</f>
        <v>896615.7000000003</v>
      </c>
      <c r="I25" s="88">
        <f>'PE-II_26'!K273</f>
        <v>0.6030908030599296</v>
      </c>
    </row>
    <row r="26" spans="1:9" ht="14.25">
      <c r="A26" s="83" t="s">
        <v>1190</v>
      </c>
      <c r="B26" s="77">
        <f>'PI-I_22'!E287</f>
        <v>33546</v>
      </c>
      <c r="C26" s="71">
        <f>'PI-I_22'!F287</f>
        <v>570282</v>
      </c>
      <c r="D26" s="183">
        <f>'PI-I_22'!C287</f>
        <v>47</v>
      </c>
      <c r="E26" s="183">
        <f>'PI-I_22'!H287</f>
        <v>281</v>
      </c>
      <c r="F26" s="183">
        <f>'PI-I_22'!H291</f>
        <v>176</v>
      </c>
      <c r="G26" s="71">
        <f>'PI-I_22'!I287</f>
        <v>1716838.5</v>
      </c>
      <c r="H26" s="71">
        <f>'PI-I_22'!K287</f>
        <v>1315179.5</v>
      </c>
      <c r="I26" s="88">
        <f>'PI-I_22'!K288</f>
        <v>0.7687304994137404</v>
      </c>
    </row>
    <row r="27" spans="1:9" ht="14.25">
      <c r="A27" s="83" t="s">
        <v>1191</v>
      </c>
      <c r="B27" s="77">
        <f>'PI-II_22'!E675</f>
        <v>66656</v>
      </c>
      <c r="C27" s="71">
        <f>'PI-II_22'!F675</f>
        <v>1133152</v>
      </c>
      <c r="D27" s="183">
        <f>'PI-II_22'!C675</f>
        <v>115</v>
      </c>
      <c r="E27" s="183">
        <f>'PI-II_22'!H675</f>
        <v>669</v>
      </c>
      <c r="F27" s="183">
        <f>'PI-II_22'!H679</f>
        <v>515</v>
      </c>
      <c r="G27" s="71">
        <f>'PI-II_22'!G675</f>
        <v>3399456</v>
      </c>
      <c r="H27" s="71">
        <f>'PI-II_22'!K675</f>
        <v>2752558.3999999994</v>
      </c>
      <c r="I27" s="88">
        <f>'PI-II_22'!K676</f>
        <v>0.809705552888462</v>
      </c>
    </row>
    <row r="28" spans="1:9" ht="14.25">
      <c r="A28" s="83" t="s">
        <v>1192</v>
      </c>
      <c r="B28" s="77">
        <f>'RN-I_24'!E473</f>
        <v>23819</v>
      </c>
      <c r="C28" s="71">
        <f>'RN-I_24'!F473</f>
        <v>404923</v>
      </c>
      <c r="D28" s="183">
        <f>'RN-I_24'!D473</f>
        <v>84</v>
      </c>
      <c r="E28" s="183">
        <f>'RN-I_24'!H473</f>
        <v>466</v>
      </c>
      <c r="F28" s="183">
        <f>'RN-I_24'!I477</f>
        <v>244</v>
      </c>
      <c r="G28" s="71">
        <f>'RN-I_24'!G473</f>
        <v>1214769</v>
      </c>
      <c r="H28" s="71">
        <f>'RN-I_24'!K473</f>
        <v>590754.2499999999</v>
      </c>
      <c r="I28" s="88">
        <f>'RN-I_24'!K474</f>
        <v>0.486309948640441</v>
      </c>
    </row>
    <row r="29" spans="1:9" ht="14.25">
      <c r="A29" s="83" t="s">
        <v>1193</v>
      </c>
      <c r="B29" s="77">
        <f>'RN-II_24'!E385</f>
        <v>22277</v>
      </c>
      <c r="C29" s="71">
        <f>'RN-II_24'!F385</f>
        <v>378709</v>
      </c>
      <c r="D29" s="183">
        <f>'RN-II_24'!D385</f>
        <v>66</v>
      </c>
      <c r="E29" s="183">
        <f>'RN-II_24'!H385</f>
        <v>379</v>
      </c>
      <c r="F29" s="183">
        <f>'RN-II_24'!H389</f>
        <v>121</v>
      </c>
      <c r="G29" s="71">
        <f>'RN-II_24'!G385</f>
        <v>1136127</v>
      </c>
      <c r="H29" s="71">
        <f>'RN-II_24'!K385</f>
        <v>276258.5</v>
      </c>
      <c r="I29" s="88">
        <f>'RN-II_24'!K386</f>
        <v>0.24315811524591882</v>
      </c>
    </row>
    <row r="30" spans="1:9" ht="14.25">
      <c r="A30" s="84" t="s">
        <v>103</v>
      </c>
      <c r="B30" s="77">
        <f>SE_28!E140</f>
        <v>17939</v>
      </c>
      <c r="C30" s="71">
        <f>SE_28!F140</f>
        <v>304963</v>
      </c>
      <c r="D30" s="81">
        <f>SE_28!D140</f>
        <v>25</v>
      </c>
      <c r="E30" s="81">
        <f>SE_28!H140</f>
        <v>133</v>
      </c>
      <c r="F30" s="207">
        <f>SE_28!H144</f>
        <v>37</v>
      </c>
      <c r="G30" s="71">
        <f>SE_28!G140</f>
        <v>914889</v>
      </c>
      <c r="H30" s="71">
        <f>SE_28!K140</f>
        <v>127873.79999999999</v>
      </c>
      <c r="I30" s="88">
        <f>SE_28!K141</f>
        <v>0.13976974255893337</v>
      </c>
    </row>
    <row r="31" spans="1:9" ht="15">
      <c r="A31" s="258" t="s">
        <v>104</v>
      </c>
      <c r="B31" s="85">
        <f aca="true" t="shared" si="0" ref="B31:H31">SUM(B15:B30)</f>
        <v>883902</v>
      </c>
      <c r="C31" s="55">
        <f t="shared" si="0"/>
        <v>12861137.5</v>
      </c>
      <c r="D31" s="85">
        <f t="shared" si="0"/>
        <v>1096</v>
      </c>
      <c r="E31" s="85">
        <f t="shared" si="0"/>
        <v>6357</v>
      </c>
      <c r="F31" s="85">
        <f>SUM(F15:F30)</f>
        <v>4434</v>
      </c>
      <c r="G31" s="55">
        <f t="shared" si="0"/>
        <v>38589405</v>
      </c>
      <c r="H31" s="73">
        <f t="shared" si="0"/>
        <v>29209602.04</v>
      </c>
      <c r="I31" s="89">
        <f>H31/G31</f>
        <v>0.7569332058890257</v>
      </c>
    </row>
    <row r="32" spans="1:9" s="7" customFormat="1" ht="15">
      <c r="A32" s="248"/>
      <c r="B32" s="4"/>
      <c r="C32" s="5"/>
      <c r="D32" s="4"/>
      <c r="E32" s="4"/>
      <c r="F32" s="4"/>
      <c r="G32" s="5"/>
      <c r="H32" s="3"/>
      <c r="I32" s="6"/>
    </row>
    <row r="33" spans="1:9" ht="15">
      <c r="A33" s="748" t="s">
        <v>105</v>
      </c>
      <c r="B33" s="748"/>
      <c r="C33" s="93">
        <v>42992</v>
      </c>
      <c r="F33" s="95"/>
      <c r="G33" s="3"/>
      <c r="H33" s="2"/>
      <c r="I33" s="3"/>
    </row>
    <row r="34" spans="1:8" ht="15">
      <c r="A34" s="756" t="s">
        <v>106</v>
      </c>
      <c r="B34" s="756"/>
      <c r="C34" s="93">
        <v>42991</v>
      </c>
      <c r="H34" s="2"/>
    </row>
    <row r="35" ht="12.75">
      <c r="G35" s="2"/>
    </row>
    <row r="36" spans="1:8" ht="12.75">
      <c r="A36" s="74"/>
      <c r="H36" s="2"/>
    </row>
    <row r="37" ht="12.75">
      <c r="H37" s="2"/>
    </row>
    <row r="38" ht="12.75">
      <c r="H38" s="2"/>
    </row>
    <row r="39" spans="2:8" ht="12.75">
      <c r="B39" s="95"/>
      <c r="H39" s="2"/>
    </row>
  </sheetData>
  <sheetProtection/>
  <mergeCells count="19">
    <mergeCell ref="A34:B34"/>
    <mergeCell ref="A10:I10"/>
    <mergeCell ref="A11:A14"/>
    <mergeCell ref="B11:C11"/>
    <mergeCell ref="D11:I11"/>
    <mergeCell ref="B12:B14"/>
    <mergeCell ref="D12:D14"/>
    <mergeCell ref="I12:I14"/>
    <mergeCell ref="C12:C14"/>
    <mergeCell ref="G12:G14"/>
    <mergeCell ref="H12:H14"/>
    <mergeCell ref="A33:B33"/>
    <mergeCell ref="A6:I6"/>
    <mergeCell ref="A7:B7"/>
    <mergeCell ref="C7:I7"/>
    <mergeCell ref="A8:B8"/>
    <mergeCell ref="C8:I8"/>
    <mergeCell ref="E12:E14"/>
    <mergeCell ref="F12:F14"/>
  </mergeCells>
  <printOptions/>
  <pageMargins left="0.787401575" right="0.787401575" top="0.984251969" bottom="0.984251969" header="0.492125985" footer="0.492125985"/>
  <pageSetup horizontalDpi="600" verticalDpi="600" orientation="portrait" paperSize="9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94"/>
  <sheetViews>
    <sheetView showGridLines="0" zoomScalePageLayoutView="0" workbookViewId="0" topLeftCell="B1">
      <selection activeCell="A1" sqref="A1:I5"/>
    </sheetView>
  </sheetViews>
  <sheetFormatPr defaultColWidth="9.140625" defaultRowHeight="12.75"/>
  <cols>
    <col min="1" max="1" width="11.421875" style="0" customWidth="1"/>
    <col min="2" max="2" width="11.00390625" style="0" customWidth="1"/>
    <col min="3" max="3" width="19.57421875" style="0" bestFit="1" customWidth="1"/>
    <col min="4" max="4" width="11.28125" style="0" customWidth="1"/>
    <col min="5" max="5" width="16.7109375" style="0" bestFit="1" customWidth="1"/>
    <col min="6" max="6" width="11.28125" style="0" customWidth="1"/>
    <col min="7" max="7" width="16.421875" style="180" customWidth="1"/>
    <col min="8" max="8" width="12.00390625" style="3" customWidth="1"/>
    <col min="9" max="9" width="17.421875" style="90" customWidth="1"/>
    <col min="10" max="10" width="15.7109375" style="0" bestFit="1" customWidth="1"/>
    <col min="11" max="11" width="15.28125" style="2" bestFit="1" customWidth="1"/>
    <col min="12" max="13" width="14.7109375" style="0" bestFit="1" customWidth="1"/>
  </cols>
  <sheetData>
    <row r="1" spans="1:9" ht="15.75" thickBot="1">
      <c r="A1" s="780" t="s">
        <v>185</v>
      </c>
      <c r="B1" s="781"/>
      <c r="C1" s="781"/>
      <c r="D1" s="781"/>
      <c r="E1" s="781"/>
      <c r="F1" s="781"/>
      <c r="G1" s="781"/>
      <c r="H1" s="781"/>
      <c r="I1" s="782"/>
    </row>
    <row r="2" spans="1:9" ht="12.75">
      <c r="A2" s="792" t="s">
        <v>0</v>
      </c>
      <c r="B2" s="783" t="s">
        <v>1</v>
      </c>
      <c r="C2" s="783" t="s">
        <v>112</v>
      </c>
      <c r="D2" s="786" t="s">
        <v>1033</v>
      </c>
      <c r="E2" s="789" t="s">
        <v>113</v>
      </c>
      <c r="F2" s="789"/>
      <c r="G2" s="789"/>
      <c r="H2" s="789" t="s">
        <v>114</v>
      </c>
      <c r="I2" s="790"/>
    </row>
    <row r="3" spans="1:9" ht="12.75">
      <c r="A3" s="793"/>
      <c r="B3" s="784"/>
      <c r="C3" s="784"/>
      <c r="D3" s="784"/>
      <c r="E3" s="777"/>
      <c r="F3" s="777"/>
      <c r="G3" s="777"/>
      <c r="H3" s="777"/>
      <c r="I3" s="791"/>
    </row>
    <row r="4" spans="1:9" ht="12.75">
      <c r="A4" s="793"/>
      <c r="B4" s="784"/>
      <c r="C4" s="784"/>
      <c r="D4" s="784"/>
      <c r="E4" s="777" t="s">
        <v>151</v>
      </c>
      <c r="F4" s="777" t="s">
        <v>116</v>
      </c>
      <c r="G4" s="787" t="s">
        <v>152</v>
      </c>
      <c r="H4" s="777" t="s">
        <v>116</v>
      </c>
      <c r="I4" s="795" t="s">
        <v>152</v>
      </c>
    </row>
    <row r="5" spans="1:9" ht="13.5" thickBot="1">
      <c r="A5" s="794"/>
      <c r="B5" s="785"/>
      <c r="C5" s="785"/>
      <c r="D5" s="785"/>
      <c r="E5" s="778"/>
      <c r="F5" s="778"/>
      <c r="G5" s="788"/>
      <c r="H5" s="778"/>
      <c r="I5" s="796"/>
    </row>
    <row r="6" spans="1:9" ht="12.75">
      <c r="A6" s="770">
        <v>31</v>
      </c>
      <c r="B6" s="476" t="s">
        <v>95</v>
      </c>
      <c r="C6" s="476" t="s">
        <v>117</v>
      </c>
      <c r="D6" s="491">
        <v>39268</v>
      </c>
      <c r="E6" s="664">
        <f>D6*102</f>
        <v>4005336</v>
      </c>
      <c r="F6" s="97">
        <v>42723</v>
      </c>
      <c r="G6" s="101">
        <f>E6/5</f>
        <v>801067.2</v>
      </c>
      <c r="H6" s="776">
        <v>42916</v>
      </c>
      <c r="I6" s="779">
        <v>4005336</v>
      </c>
    </row>
    <row r="7" spans="1:9" ht="12.75">
      <c r="A7" s="770"/>
      <c r="B7" s="476"/>
      <c r="C7" s="476"/>
      <c r="D7" s="491"/>
      <c r="E7" s="664"/>
      <c r="F7" s="21">
        <v>42754</v>
      </c>
      <c r="G7" s="75">
        <f>E6/5</f>
        <v>801067.2</v>
      </c>
      <c r="H7" s="510"/>
      <c r="I7" s="701"/>
    </row>
    <row r="8" spans="1:9" ht="12.75">
      <c r="A8" s="770"/>
      <c r="B8" s="476"/>
      <c r="C8" s="476"/>
      <c r="D8" s="491"/>
      <c r="E8" s="664"/>
      <c r="F8" s="97">
        <v>42785</v>
      </c>
      <c r="G8" s="75">
        <f>E6/5</f>
        <v>801067.2</v>
      </c>
      <c r="H8" s="510"/>
      <c r="I8" s="701"/>
    </row>
    <row r="9" spans="1:9" ht="12.75">
      <c r="A9" s="770"/>
      <c r="B9" s="476"/>
      <c r="C9" s="476"/>
      <c r="D9" s="491"/>
      <c r="E9" s="664"/>
      <c r="F9" s="21">
        <v>42813</v>
      </c>
      <c r="G9" s="75">
        <f>E6/5</f>
        <v>801067.2</v>
      </c>
      <c r="H9" s="510"/>
      <c r="I9" s="701"/>
    </row>
    <row r="10" spans="1:9" ht="12.75">
      <c r="A10" s="771"/>
      <c r="B10" s="448"/>
      <c r="C10" s="448"/>
      <c r="D10" s="429"/>
      <c r="E10" s="665"/>
      <c r="F10" s="97">
        <v>42844</v>
      </c>
      <c r="G10" s="75">
        <f>E6/5</f>
        <v>801067.2</v>
      </c>
      <c r="H10" s="511"/>
      <c r="I10" s="702"/>
    </row>
    <row r="11" spans="1:10" ht="12.75">
      <c r="A11" s="772">
        <v>21</v>
      </c>
      <c r="B11" s="473" t="s">
        <v>111</v>
      </c>
      <c r="C11" s="473" t="s">
        <v>1029</v>
      </c>
      <c r="D11" s="488">
        <f>'MA-II_21'!E40</f>
        <v>2744</v>
      </c>
      <c r="E11" s="416">
        <f>D11*102</f>
        <v>279888</v>
      </c>
      <c r="F11" s="46">
        <v>42766</v>
      </c>
      <c r="G11" s="103">
        <f>E11/5</f>
        <v>55977.6</v>
      </c>
      <c r="H11" s="505">
        <v>42964</v>
      </c>
      <c r="I11" s="697">
        <v>279888</v>
      </c>
      <c r="J11" s="13"/>
    </row>
    <row r="12" spans="1:9" ht="12.75">
      <c r="A12" s="773"/>
      <c r="B12" s="474"/>
      <c r="C12" s="474"/>
      <c r="D12" s="474"/>
      <c r="E12" s="417"/>
      <c r="F12" s="46">
        <v>42794</v>
      </c>
      <c r="G12" s="103">
        <f>G11</f>
        <v>55977.6</v>
      </c>
      <c r="H12" s="538"/>
      <c r="I12" s="698"/>
    </row>
    <row r="13" spans="1:9" ht="12.75">
      <c r="A13" s="773"/>
      <c r="B13" s="474"/>
      <c r="C13" s="474"/>
      <c r="D13" s="474"/>
      <c r="E13" s="417"/>
      <c r="F13" s="46">
        <v>42825</v>
      </c>
      <c r="G13" s="103">
        <f>G12</f>
        <v>55977.6</v>
      </c>
      <c r="H13" s="538"/>
      <c r="I13" s="698"/>
    </row>
    <row r="14" spans="1:9" ht="12.75">
      <c r="A14" s="773"/>
      <c r="B14" s="474"/>
      <c r="C14" s="474"/>
      <c r="D14" s="474"/>
      <c r="E14" s="417"/>
      <c r="F14" s="46">
        <v>42855</v>
      </c>
      <c r="G14" s="103">
        <f>G13</f>
        <v>55977.6</v>
      </c>
      <c r="H14" s="538"/>
      <c r="I14" s="698"/>
    </row>
    <row r="15" spans="1:9" ht="12.75">
      <c r="A15" s="774"/>
      <c r="B15" s="475"/>
      <c r="C15" s="475"/>
      <c r="D15" s="475"/>
      <c r="E15" s="418"/>
      <c r="F15" s="46">
        <v>42886</v>
      </c>
      <c r="G15" s="103">
        <f>G14</f>
        <v>55977.6</v>
      </c>
      <c r="H15" s="506"/>
      <c r="I15" s="699"/>
    </row>
    <row r="16" spans="1:10" ht="12.75">
      <c r="A16" s="775">
        <v>21</v>
      </c>
      <c r="B16" s="447" t="s">
        <v>111</v>
      </c>
      <c r="C16" s="447" t="s">
        <v>1030</v>
      </c>
      <c r="D16" s="400">
        <f>'MA-III_21'!E12</f>
        <v>679</v>
      </c>
      <c r="E16" s="663">
        <f>D16*102</f>
        <v>69258</v>
      </c>
      <c r="F16" s="21">
        <v>42794</v>
      </c>
      <c r="G16" s="75">
        <f>E16/5</f>
        <v>13851.6</v>
      </c>
      <c r="H16" s="509">
        <v>42878</v>
      </c>
      <c r="I16" s="805">
        <v>69258</v>
      </c>
      <c r="J16" s="211"/>
    </row>
    <row r="17" spans="1:9" ht="12.75">
      <c r="A17" s="770"/>
      <c r="B17" s="476"/>
      <c r="C17" s="476"/>
      <c r="D17" s="476"/>
      <c r="E17" s="664"/>
      <c r="F17" s="21">
        <v>42822</v>
      </c>
      <c r="G17" s="75">
        <f>G16</f>
        <v>13851.6</v>
      </c>
      <c r="H17" s="510"/>
      <c r="I17" s="806"/>
    </row>
    <row r="18" spans="1:9" ht="12.75">
      <c r="A18" s="770"/>
      <c r="B18" s="476"/>
      <c r="C18" s="476"/>
      <c r="D18" s="476"/>
      <c r="E18" s="664"/>
      <c r="F18" s="21">
        <v>42853</v>
      </c>
      <c r="G18" s="75">
        <f>G17</f>
        <v>13851.6</v>
      </c>
      <c r="H18" s="510"/>
      <c r="I18" s="806"/>
    </row>
    <row r="19" spans="1:9" ht="12.75">
      <c r="A19" s="770"/>
      <c r="B19" s="476"/>
      <c r="C19" s="476"/>
      <c r="D19" s="476"/>
      <c r="E19" s="664"/>
      <c r="F19" s="21">
        <v>42883</v>
      </c>
      <c r="G19" s="75">
        <f>G18</f>
        <v>13851.6</v>
      </c>
      <c r="H19" s="510"/>
      <c r="I19" s="806"/>
    </row>
    <row r="20" spans="1:9" ht="12.75">
      <c r="A20" s="771"/>
      <c r="B20" s="448"/>
      <c r="C20" s="448"/>
      <c r="D20" s="448"/>
      <c r="E20" s="665"/>
      <c r="F20" s="21">
        <v>42914</v>
      </c>
      <c r="G20" s="75">
        <f>G19</f>
        <v>13851.6</v>
      </c>
      <c r="H20" s="511"/>
      <c r="I20" s="807"/>
    </row>
    <row r="21" spans="1:9" ht="12.75">
      <c r="A21" s="473">
        <v>22</v>
      </c>
      <c r="B21" s="473" t="s">
        <v>100</v>
      </c>
      <c r="C21" s="473" t="s">
        <v>1037</v>
      </c>
      <c r="D21" s="488">
        <v>33546</v>
      </c>
      <c r="E21" s="416">
        <f>D21*102</f>
        <v>3421692</v>
      </c>
      <c r="F21" s="46">
        <v>42737</v>
      </c>
      <c r="G21" s="325">
        <f>E21/5</f>
        <v>684338.4</v>
      </c>
      <c r="H21" s="48"/>
      <c r="I21" s="104"/>
    </row>
    <row r="22" spans="1:9" ht="12.75">
      <c r="A22" s="474"/>
      <c r="B22" s="474"/>
      <c r="C22" s="474"/>
      <c r="D22" s="474"/>
      <c r="E22" s="417"/>
      <c r="F22" s="46">
        <v>42768</v>
      </c>
      <c r="G22" s="325">
        <f>G21</f>
        <v>684338.4</v>
      </c>
      <c r="H22" s="48"/>
      <c r="I22" s="104"/>
    </row>
    <row r="23" spans="1:10" ht="12.75">
      <c r="A23" s="474"/>
      <c r="B23" s="474"/>
      <c r="C23" s="474"/>
      <c r="D23" s="474"/>
      <c r="E23" s="417"/>
      <c r="F23" s="46">
        <v>42796</v>
      </c>
      <c r="G23" s="325">
        <f>G22</f>
        <v>684338.4</v>
      </c>
      <c r="H23" s="48"/>
      <c r="I23" s="104"/>
      <c r="J23" s="92"/>
    </row>
    <row r="24" spans="1:10" ht="12.75">
      <c r="A24" s="474"/>
      <c r="B24" s="474"/>
      <c r="C24" s="474"/>
      <c r="D24" s="474"/>
      <c r="E24" s="417"/>
      <c r="F24" s="46">
        <v>42827</v>
      </c>
      <c r="G24" s="325">
        <f>G23</f>
        <v>684338.4</v>
      </c>
      <c r="H24" s="48"/>
      <c r="I24" s="49"/>
      <c r="J24" s="92"/>
    </row>
    <row r="25" spans="1:10" ht="12.75">
      <c r="A25" s="475"/>
      <c r="B25" s="475"/>
      <c r="C25" s="475"/>
      <c r="D25" s="475"/>
      <c r="E25" s="418"/>
      <c r="F25" s="46">
        <v>42857</v>
      </c>
      <c r="G25" s="325">
        <f>G24</f>
        <v>684338.4</v>
      </c>
      <c r="H25" s="48"/>
      <c r="I25" s="49"/>
      <c r="J25" s="92"/>
    </row>
    <row r="26" spans="1:10" ht="12.75">
      <c r="A26" s="447">
        <v>22</v>
      </c>
      <c r="B26" s="447" t="s">
        <v>100</v>
      </c>
      <c r="C26" s="447" t="s">
        <v>1036</v>
      </c>
      <c r="D26" s="400">
        <v>66656</v>
      </c>
      <c r="E26" s="663">
        <f>D26*102</f>
        <v>6798912</v>
      </c>
      <c r="F26" s="21">
        <v>42786</v>
      </c>
      <c r="G26" s="102">
        <f>E26/5</f>
        <v>1359782.4</v>
      </c>
      <c r="H26" s="23">
        <v>42926</v>
      </c>
      <c r="I26" s="24">
        <v>1359782.4</v>
      </c>
      <c r="J26" s="92"/>
    </row>
    <row r="27" spans="1:10" ht="12.75">
      <c r="A27" s="476"/>
      <c r="B27" s="476"/>
      <c r="C27" s="476"/>
      <c r="D27" s="476"/>
      <c r="E27" s="664"/>
      <c r="F27" s="21">
        <v>42814</v>
      </c>
      <c r="G27" s="102">
        <f>G26</f>
        <v>1359782.4</v>
      </c>
      <c r="H27" s="23"/>
      <c r="I27" s="24"/>
      <c r="J27" s="219"/>
    </row>
    <row r="28" spans="1:10" ht="12.75">
      <c r="A28" s="476"/>
      <c r="B28" s="476"/>
      <c r="C28" s="476"/>
      <c r="D28" s="476"/>
      <c r="E28" s="664"/>
      <c r="F28" s="21">
        <v>42845</v>
      </c>
      <c r="G28" s="102">
        <f>G27</f>
        <v>1359782.4</v>
      </c>
      <c r="H28" s="23"/>
      <c r="I28" s="24"/>
      <c r="J28" s="13"/>
    </row>
    <row r="29" spans="1:10" ht="12.75">
      <c r="A29" s="476"/>
      <c r="B29" s="476"/>
      <c r="C29" s="476"/>
      <c r="D29" s="476"/>
      <c r="E29" s="664"/>
      <c r="F29" s="21">
        <v>42875</v>
      </c>
      <c r="G29" s="102">
        <f>G28</f>
        <v>1359782.4</v>
      </c>
      <c r="H29" s="23"/>
      <c r="I29" s="231"/>
      <c r="J29" s="13"/>
    </row>
    <row r="30" spans="1:10" ht="12.75">
      <c r="A30" s="448"/>
      <c r="B30" s="448"/>
      <c r="C30" s="448"/>
      <c r="D30" s="448"/>
      <c r="E30" s="665"/>
      <c r="F30" s="21">
        <v>42906</v>
      </c>
      <c r="G30" s="102">
        <f>G29</f>
        <v>1359782.4</v>
      </c>
      <c r="H30" s="23"/>
      <c r="I30" s="231"/>
      <c r="J30" s="13"/>
    </row>
    <row r="31" spans="1:10" ht="12.75">
      <c r="A31" s="534">
        <v>29</v>
      </c>
      <c r="B31" s="473" t="s">
        <v>110</v>
      </c>
      <c r="C31" s="473" t="s">
        <v>118</v>
      </c>
      <c r="D31" s="488">
        <v>163589</v>
      </c>
      <c r="E31" s="416">
        <f>D31*((102)+(25.5)+(8.5))</f>
        <v>22248104</v>
      </c>
      <c r="F31" s="124">
        <v>42737</v>
      </c>
      <c r="G31" s="326">
        <v>1391858</v>
      </c>
      <c r="H31" s="505">
        <v>42898</v>
      </c>
      <c r="I31" s="381">
        <v>1391858</v>
      </c>
      <c r="J31" s="313"/>
    </row>
    <row r="32" spans="1:10" ht="12.75">
      <c r="A32" s="535"/>
      <c r="B32" s="474"/>
      <c r="C32" s="474"/>
      <c r="D32" s="489"/>
      <c r="E32" s="417"/>
      <c r="F32" s="124">
        <v>42737</v>
      </c>
      <c r="G32" s="326">
        <v>4175574</v>
      </c>
      <c r="H32" s="506"/>
      <c r="I32" s="381">
        <v>4175574</v>
      </c>
      <c r="J32" s="313"/>
    </row>
    <row r="33" spans="1:10" ht="12.75">
      <c r="A33" s="535"/>
      <c r="B33" s="474"/>
      <c r="C33" s="474"/>
      <c r="D33" s="489"/>
      <c r="E33" s="417"/>
      <c r="F33" s="124">
        <v>42768</v>
      </c>
      <c r="G33" s="326">
        <v>4175574</v>
      </c>
      <c r="H33" s="185">
        <v>42928</v>
      </c>
      <c r="I33" s="381">
        <v>4175574</v>
      </c>
      <c r="J33" s="312"/>
    </row>
    <row r="34" spans="1:13" ht="12.75">
      <c r="A34" s="535"/>
      <c r="B34" s="474"/>
      <c r="C34" s="474"/>
      <c r="D34" s="489"/>
      <c r="E34" s="417"/>
      <c r="F34" s="124">
        <v>42796</v>
      </c>
      <c r="G34" s="326">
        <v>4175574</v>
      </c>
      <c r="H34" s="185">
        <v>42958</v>
      </c>
      <c r="I34" s="381">
        <v>4175574</v>
      </c>
      <c r="J34" s="313"/>
      <c r="M34" s="375"/>
    </row>
    <row r="35" spans="1:10" ht="12.75">
      <c r="A35" s="535"/>
      <c r="B35" s="474"/>
      <c r="C35" s="474"/>
      <c r="D35" s="489"/>
      <c r="E35" s="417"/>
      <c r="F35" s="124">
        <v>42827</v>
      </c>
      <c r="G35" s="326">
        <v>4175574</v>
      </c>
      <c r="H35" s="48">
        <v>42989</v>
      </c>
      <c r="I35" s="381">
        <v>4175574</v>
      </c>
      <c r="J35" s="313"/>
    </row>
    <row r="36" spans="1:10" ht="12.75">
      <c r="A36" s="535"/>
      <c r="B36" s="474"/>
      <c r="C36" s="474"/>
      <c r="D36" s="489"/>
      <c r="E36" s="417"/>
      <c r="F36" s="124">
        <v>42857</v>
      </c>
      <c r="G36" s="326">
        <v>4153950</v>
      </c>
      <c r="H36" s="124"/>
      <c r="I36" s="49"/>
      <c r="J36" s="312"/>
    </row>
    <row r="37" spans="1:10" ht="12.75">
      <c r="A37" s="688">
        <v>29</v>
      </c>
      <c r="B37" s="447" t="s">
        <v>110</v>
      </c>
      <c r="C37" s="447" t="s">
        <v>127</v>
      </c>
      <c r="D37" s="400">
        <f>'BA-II_29'!E544</f>
        <v>91140</v>
      </c>
      <c r="E37" s="663">
        <f>D37*((102)+(25.5)+(8.5))</f>
        <v>12395040</v>
      </c>
      <c r="F37" s="21">
        <v>42875</v>
      </c>
      <c r="G37" s="75">
        <f>E37/16</f>
        <v>774690</v>
      </c>
      <c r="H37" s="23"/>
      <c r="I37" s="231"/>
      <c r="J37" s="91"/>
    </row>
    <row r="38" spans="1:10" ht="12.75">
      <c r="A38" s="533"/>
      <c r="B38" s="476"/>
      <c r="C38" s="476"/>
      <c r="D38" s="491"/>
      <c r="E38" s="664"/>
      <c r="F38" s="21">
        <v>42875</v>
      </c>
      <c r="G38" s="75">
        <f>(E37-G37)/5</f>
        <v>2324070</v>
      </c>
      <c r="H38" s="23"/>
      <c r="I38" s="231"/>
      <c r="J38" s="13"/>
    </row>
    <row r="39" spans="1:9" ht="12.75">
      <c r="A39" s="533"/>
      <c r="B39" s="476"/>
      <c r="C39" s="476"/>
      <c r="D39" s="491"/>
      <c r="E39" s="664"/>
      <c r="F39" s="21">
        <v>42906</v>
      </c>
      <c r="G39" s="75">
        <f>G38</f>
        <v>2324070</v>
      </c>
      <c r="H39" s="23"/>
      <c r="I39" s="231"/>
    </row>
    <row r="40" spans="1:9" ht="12.75">
      <c r="A40" s="533"/>
      <c r="B40" s="476"/>
      <c r="C40" s="476"/>
      <c r="D40" s="491"/>
      <c r="E40" s="664"/>
      <c r="F40" s="21">
        <v>42936</v>
      </c>
      <c r="G40" s="75">
        <f>G39</f>
        <v>2324070</v>
      </c>
      <c r="H40" s="23"/>
      <c r="I40" s="231"/>
    </row>
    <row r="41" spans="1:9" ht="12.75">
      <c r="A41" s="533"/>
      <c r="B41" s="476"/>
      <c r="C41" s="476"/>
      <c r="D41" s="491"/>
      <c r="E41" s="664"/>
      <c r="F41" s="21">
        <v>42967</v>
      </c>
      <c r="G41" s="75">
        <f>G40</f>
        <v>2324070</v>
      </c>
      <c r="H41" s="23"/>
      <c r="I41" s="231"/>
    </row>
    <row r="42" spans="1:10" ht="12.75">
      <c r="A42" s="689"/>
      <c r="B42" s="448"/>
      <c r="C42" s="448"/>
      <c r="D42" s="429"/>
      <c r="E42" s="665"/>
      <c r="F42" s="21">
        <v>42998</v>
      </c>
      <c r="G42" s="75">
        <f>G41</f>
        <v>2324070</v>
      </c>
      <c r="H42" s="303"/>
      <c r="I42" s="240"/>
      <c r="J42" s="13"/>
    </row>
    <row r="43" spans="1:10" ht="12.75">
      <c r="A43" s="534">
        <v>26</v>
      </c>
      <c r="B43" s="473" t="s">
        <v>119</v>
      </c>
      <c r="C43" s="473" t="s">
        <v>120</v>
      </c>
      <c r="D43" s="488">
        <f>'PE-I_26'!E324</f>
        <v>88631</v>
      </c>
      <c r="E43" s="416">
        <f>D43*102</f>
        <v>9040362</v>
      </c>
      <c r="F43" s="46">
        <v>42786</v>
      </c>
      <c r="G43" s="103">
        <f>E43/5</f>
        <v>1808072.4</v>
      </c>
      <c r="H43" s="505">
        <v>42964</v>
      </c>
      <c r="I43" s="697">
        <v>7232289.6</v>
      </c>
      <c r="J43" s="13"/>
    </row>
    <row r="44" spans="1:10" ht="12.75">
      <c r="A44" s="535"/>
      <c r="B44" s="474"/>
      <c r="C44" s="474"/>
      <c r="D44" s="474"/>
      <c r="E44" s="417"/>
      <c r="F44" s="46">
        <v>42814</v>
      </c>
      <c r="G44" s="103">
        <f>G43</f>
        <v>1808072.4</v>
      </c>
      <c r="H44" s="538"/>
      <c r="I44" s="698"/>
      <c r="J44" s="13"/>
    </row>
    <row r="45" spans="1:9" ht="12.75">
      <c r="A45" s="535"/>
      <c r="B45" s="474"/>
      <c r="C45" s="474"/>
      <c r="D45" s="474"/>
      <c r="E45" s="417"/>
      <c r="F45" s="46">
        <v>42845</v>
      </c>
      <c r="G45" s="103">
        <f>G44</f>
        <v>1808072.4</v>
      </c>
      <c r="H45" s="538"/>
      <c r="I45" s="698"/>
    </row>
    <row r="46" spans="1:9" ht="12.75">
      <c r="A46" s="535"/>
      <c r="B46" s="474"/>
      <c r="C46" s="474"/>
      <c r="D46" s="474"/>
      <c r="E46" s="417"/>
      <c r="F46" s="46">
        <v>42875</v>
      </c>
      <c r="G46" s="103">
        <f>G45</f>
        <v>1808072.4</v>
      </c>
      <c r="H46" s="506"/>
      <c r="I46" s="699"/>
    </row>
    <row r="47" spans="1:9" ht="12.75">
      <c r="A47" s="669"/>
      <c r="B47" s="475"/>
      <c r="C47" s="475"/>
      <c r="D47" s="475"/>
      <c r="E47" s="418"/>
      <c r="F47" s="46">
        <v>42906</v>
      </c>
      <c r="G47" s="103">
        <f>G46</f>
        <v>1808072.4</v>
      </c>
      <c r="H47" s="124"/>
      <c r="I47" s="49"/>
    </row>
    <row r="48" spans="1:9" ht="12.75">
      <c r="A48" s="766">
        <v>26</v>
      </c>
      <c r="B48" s="433" t="s">
        <v>119</v>
      </c>
      <c r="C48" s="433" t="s">
        <v>125</v>
      </c>
      <c r="D48" s="399">
        <f>'PE-II_26'!E272</f>
        <v>29151</v>
      </c>
      <c r="E48" s="663">
        <f>D48*102</f>
        <v>2973402</v>
      </c>
      <c r="F48" s="21">
        <v>42845</v>
      </c>
      <c r="G48" s="75">
        <f>E48/5</f>
        <v>594680.4</v>
      </c>
      <c r="H48" s="23"/>
      <c r="I48" s="231"/>
    </row>
    <row r="49" spans="1:10" ht="12.75">
      <c r="A49" s="766"/>
      <c r="B49" s="433"/>
      <c r="C49" s="433"/>
      <c r="D49" s="433"/>
      <c r="E49" s="664"/>
      <c r="F49" s="21">
        <v>42875</v>
      </c>
      <c r="G49" s="75">
        <f>G48</f>
        <v>594680.4</v>
      </c>
      <c r="H49" s="23"/>
      <c r="I49" s="231"/>
      <c r="J49" s="13"/>
    </row>
    <row r="50" spans="1:10" ht="12.75">
      <c r="A50" s="766"/>
      <c r="B50" s="433"/>
      <c r="C50" s="433"/>
      <c r="D50" s="433"/>
      <c r="E50" s="664"/>
      <c r="F50" s="21">
        <v>42906</v>
      </c>
      <c r="G50" s="75">
        <f>G49</f>
        <v>594680.4</v>
      </c>
      <c r="H50" s="23"/>
      <c r="I50" s="231"/>
      <c r="J50" s="13"/>
    </row>
    <row r="51" spans="1:9" ht="12.75">
      <c r="A51" s="766"/>
      <c r="B51" s="433"/>
      <c r="C51" s="433"/>
      <c r="D51" s="433"/>
      <c r="E51" s="664"/>
      <c r="F51" s="21">
        <v>42936</v>
      </c>
      <c r="G51" s="75">
        <f>G50</f>
        <v>594680.4</v>
      </c>
      <c r="H51" s="23"/>
      <c r="I51" s="231"/>
    </row>
    <row r="52" spans="1:9" ht="12.75">
      <c r="A52" s="766"/>
      <c r="B52" s="433"/>
      <c r="C52" s="433"/>
      <c r="D52" s="433"/>
      <c r="E52" s="665"/>
      <c r="F52" s="21">
        <v>42967</v>
      </c>
      <c r="G52" s="75">
        <f>G51</f>
        <v>594680.4</v>
      </c>
      <c r="H52" s="23"/>
      <c r="I52" s="253"/>
    </row>
    <row r="53" spans="1:10" ht="12.75">
      <c r="A53" s="534">
        <v>25</v>
      </c>
      <c r="B53" s="473" t="s">
        <v>121</v>
      </c>
      <c r="C53" s="473" t="s">
        <v>122</v>
      </c>
      <c r="D53" s="488">
        <f>'PB-I_25'!E635</f>
        <v>49531</v>
      </c>
      <c r="E53" s="416">
        <f>D53*102</f>
        <v>5052162</v>
      </c>
      <c r="F53" s="46">
        <v>42786</v>
      </c>
      <c r="G53" s="325">
        <f>E53/5</f>
        <v>1010432.4</v>
      </c>
      <c r="H53" s="48"/>
      <c r="I53" s="204"/>
      <c r="J53" s="13"/>
    </row>
    <row r="54" spans="1:9" ht="12.75">
      <c r="A54" s="535"/>
      <c r="B54" s="474"/>
      <c r="C54" s="474"/>
      <c r="D54" s="474"/>
      <c r="E54" s="417"/>
      <c r="F54" s="46">
        <v>42814</v>
      </c>
      <c r="G54" s="325">
        <f>G53</f>
        <v>1010432.4</v>
      </c>
      <c r="H54" s="48"/>
      <c r="I54" s="204"/>
    </row>
    <row r="55" spans="1:10" ht="12.75">
      <c r="A55" s="535"/>
      <c r="B55" s="474"/>
      <c r="C55" s="474"/>
      <c r="D55" s="474"/>
      <c r="E55" s="417"/>
      <c r="F55" s="46">
        <v>42845</v>
      </c>
      <c r="G55" s="325">
        <f>G54</f>
        <v>1010432.4</v>
      </c>
      <c r="H55" s="48"/>
      <c r="I55" s="204"/>
      <c r="J55" s="211"/>
    </row>
    <row r="56" spans="1:9" ht="12.75">
      <c r="A56" s="535"/>
      <c r="B56" s="474"/>
      <c r="C56" s="474"/>
      <c r="D56" s="474"/>
      <c r="E56" s="417"/>
      <c r="F56" s="46">
        <v>42875</v>
      </c>
      <c r="G56" s="325">
        <f>G55</f>
        <v>1010432.4</v>
      </c>
      <c r="H56" s="48"/>
      <c r="I56" s="204"/>
    </row>
    <row r="57" spans="1:9" ht="12.75">
      <c r="A57" s="669"/>
      <c r="B57" s="475"/>
      <c r="C57" s="475"/>
      <c r="D57" s="475"/>
      <c r="E57" s="418"/>
      <c r="F57" s="46">
        <v>42906</v>
      </c>
      <c r="G57" s="325">
        <f>G56</f>
        <v>1010432.4</v>
      </c>
      <c r="H57" s="48"/>
      <c r="I57" s="204"/>
    </row>
    <row r="58" spans="1:10" ht="12.75">
      <c r="A58" s="714">
        <v>24</v>
      </c>
      <c r="B58" s="463" t="s">
        <v>123</v>
      </c>
      <c r="C58" s="463" t="s">
        <v>124</v>
      </c>
      <c r="D58" s="525">
        <v>23819</v>
      </c>
      <c r="E58" s="616">
        <f>D58*102</f>
        <v>2429538</v>
      </c>
      <c r="F58" s="16">
        <v>42809</v>
      </c>
      <c r="G58" s="178">
        <v>485907.6</v>
      </c>
      <c r="H58" s="31"/>
      <c r="I58" s="96"/>
      <c r="J58" s="28"/>
    </row>
    <row r="59" spans="1:9" ht="12.75">
      <c r="A59" s="714"/>
      <c r="B59" s="463"/>
      <c r="C59" s="463"/>
      <c r="D59" s="463"/>
      <c r="E59" s="615"/>
      <c r="F59" s="16">
        <v>42840</v>
      </c>
      <c r="G59" s="178">
        <v>485907.6</v>
      </c>
      <c r="H59" s="31"/>
      <c r="I59" s="96"/>
    </row>
    <row r="60" spans="1:10" ht="12.75">
      <c r="A60" s="714"/>
      <c r="B60" s="463"/>
      <c r="C60" s="463"/>
      <c r="D60" s="463"/>
      <c r="E60" s="615"/>
      <c r="F60" s="16">
        <v>42870</v>
      </c>
      <c r="G60" s="178">
        <v>485907.6</v>
      </c>
      <c r="H60" s="31"/>
      <c r="I60" s="96"/>
      <c r="J60" s="13"/>
    </row>
    <row r="61" spans="1:10" ht="12.75">
      <c r="A61" s="714"/>
      <c r="B61" s="463"/>
      <c r="C61" s="463"/>
      <c r="D61" s="463"/>
      <c r="E61" s="615"/>
      <c r="F61" s="16">
        <v>42901</v>
      </c>
      <c r="G61" s="178">
        <v>485907.6</v>
      </c>
      <c r="H61" s="31"/>
      <c r="I61" s="96"/>
      <c r="J61" s="2"/>
    </row>
    <row r="62" spans="1:9" ht="12.75">
      <c r="A62" s="714"/>
      <c r="B62" s="463"/>
      <c r="C62" s="463"/>
      <c r="D62" s="463"/>
      <c r="E62" s="458"/>
      <c r="F62" s="16">
        <v>42931</v>
      </c>
      <c r="G62" s="178">
        <v>485907.6</v>
      </c>
      <c r="H62" s="31"/>
      <c r="I62" s="96"/>
    </row>
    <row r="63" spans="1:9" ht="12.75">
      <c r="A63" s="534">
        <v>24</v>
      </c>
      <c r="B63" s="473" t="s">
        <v>123</v>
      </c>
      <c r="C63" s="473" t="s">
        <v>126</v>
      </c>
      <c r="D63" s="488">
        <f>'RN-II_24'!E385</f>
        <v>22277</v>
      </c>
      <c r="E63" s="416">
        <f>D63*102</f>
        <v>2272254</v>
      </c>
      <c r="F63" s="46">
        <v>42845</v>
      </c>
      <c r="G63" s="103">
        <f>E63/5</f>
        <v>454450.8</v>
      </c>
      <c r="H63" s="48"/>
      <c r="I63" s="49"/>
    </row>
    <row r="64" spans="1:10" ht="12.75">
      <c r="A64" s="535"/>
      <c r="B64" s="474"/>
      <c r="C64" s="474"/>
      <c r="D64" s="474"/>
      <c r="E64" s="417"/>
      <c r="F64" s="46">
        <v>42875</v>
      </c>
      <c r="G64" s="103">
        <f>G63</f>
        <v>454450.8</v>
      </c>
      <c r="H64" s="48"/>
      <c r="I64" s="49"/>
      <c r="J64" s="2"/>
    </row>
    <row r="65" spans="1:9" ht="12.75">
      <c r="A65" s="535"/>
      <c r="B65" s="474"/>
      <c r="C65" s="474"/>
      <c r="D65" s="474"/>
      <c r="E65" s="417"/>
      <c r="F65" s="46">
        <v>42906</v>
      </c>
      <c r="G65" s="103">
        <f>G64</f>
        <v>454450.8</v>
      </c>
      <c r="H65" s="48"/>
      <c r="I65" s="49"/>
    </row>
    <row r="66" spans="1:9" ht="12.75">
      <c r="A66" s="535"/>
      <c r="B66" s="474"/>
      <c r="C66" s="474"/>
      <c r="D66" s="474"/>
      <c r="E66" s="417"/>
      <c r="F66" s="46">
        <v>42936</v>
      </c>
      <c r="G66" s="103">
        <f>G65</f>
        <v>454450.8</v>
      </c>
      <c r="H66" s="48"/>
      <c r="I66" s="49"/>
    </row>
    <row r="67" spans="1:10" ht="12.75">
      <c r="A67" s="535"/>
      <c r="B67" s="474"/>
      <c r="C67" s="474"/>
      <c r="D67" s="474"/>
      <c r="E67" s="418"/>
      <c r="F67" s="46">
        <v>42967</v>
      </c>
      <c r="G67" s="103">
        <f>G66</f>
        <v>454450.8</v>
      </c>
      <c r="H67" s="48"/>
      <c r="I67" s="49"/>
      <c r="J67" s="2"/>
    </row>
    <row r="68" spans="1:9" ht="12.75">
      <c r="A68" s="768">
        <v>23</v>
      </c>
      <c r="B68" s="559" t="s">
        <v>101</v>
      </c>
      <c r="C68" s="559" t="s">
        <v>1034</v>
      </c>
      <c r="D68" s="617">
        <f>'CE-I_23'!E708</f>
        <v>162495</v>
      </c>
      <c r="E68" s="616">
        <f>D68*102</f>
        <v>16574490</v>
      </c>
      <c r="F68" s="16">
        <v>42786</v>
      </c>
      <c r="G68" s="169">
        <f>E68/5</f>
        <v>3314898</v>
      </c>
      <c r="H68" s="31">
        <v>42842</v>
      </c>
      <c r="I68" s="314">
        <v>3314898</v>
      </c>
    </row>
    <row r="69" spans="1:12" ht="12.75">
      <c r="A69" s="769"/>
      <c r="B69" s="460"/>
      <c r="C69" s="460"/>
      <c r="D69" s="618"/>
      <c r="E69" s="615"/>
      <c r="F69" s="16">
        <v>42814</v>
      </c>
      <c r="G69" s="169">
        <f>E68/5</f>
        <v>3314898</v>
      </c>
      <c r="H69" s="31">
        <v>42866</v>
      </c>
      <c r="I69" s="314">
        <v>3314898</v>
      </c>
      <c r="J69" s="2"/>
      <c r="L69" s="2"/>
    </row>
    <row r="70" spans="1:10" ht="12.75">
      <c r="A70" s="769"/>
      <c r="B70" s="460"/>
      <c r="C70" s="460"/>
      <c r="D70" s="618"/>
      <c r="E70" s="615"/>
      <c r="F70" s="16">
        <v>42845</v>
      </c>
      <c r="G70" s="169">
        <f>E68/5</f>
        <v>3314898</v>
      </c>
      <c r="H70" s="31">
        <v>42866</v>
      </c>
      <c r="I70" s="314">
        <v>3314898</v>
      </c>
      <c r="J70" s="2"/>
    </row>
    <row r="71" spans="1:13" ht="12.75">
      <c r="A71" s="769"/>
      <c r="B71" s="460"/>
      <c r="C71" s="460"/>
      <c r="D71" s="618"/>
      <c r="E71" s="615"/>
      <c r="F71" s="621">
        <v>42875</v>
      </c>
      <c r="G71" s="673">
        <f>E68/5</f>
        <v>3314898</v>
      </c>
      <c r="H71" s="125">
        <v>42866</v>
      </c>
      <c r="I71" s="314">
        <v>1689303.2</v>
      </c>
      <c r="J71" s="2"/>
      <c r="M71" s="2"/>
    </row>
    <row r="72" spans="1:13" ht="12.75">
      <c r="A72" s="769"/>
      <c r="B72" s="460"/>
      <c r="C72" s="460"/>
      <c r="D72" s="618"/>
      <c r="E72" s="615"/>
      <c r="F72" s="622"/>
      <c r="G72" s="674"/>
      <c r="H72" s="125">
        <v>42955</v>
      </c>
      <c r="I72" s="314">
        <v>1625594.8</v>
      </c>
      <c r="J72" s="2"/>
      <c r="M72" s="2"/>
    </row>
    <row r="73" spans="1:9" ht="12.75">
      <c r="A73" s="769"/>
      <c r="B73" s="460"/>
      <c r="C73" s="460"/>
      <c r="D73" s="618"/>
      <c r="E73" s="458"/>
      <c r="F73" s="16">
        <v>42906</v>
      </c>
      <c r="G73" s="169">
        <f>E68/5</f>
        <v>3314898</v>
      </c>
      <c r="H73" s="125">
        <v>42955</v>
      </c>
      <c r="I73" s="314">
        <v>3314898</v>
      </c>
    </row>
    <row r="74" spans="1:9" ht="12.75">
      <c r="A74" s="534">
        <v>23</v>
      </c>
      <c r="B74" s="473" t="s">
        <v>101</v>
      </c>
      <c r="C74" s="473" t="s">
        <v>1035</v>
      </c>
      <c r="D74" s="488">
        <f>'CE-II_23'!E378</f>
        <v>68730</v>
      </c>
      <c r="E74" s="416">
        <f>D74*102</f>
        <v>7010460</v>
      </c>
      <c r="F74" s="46">
        <v>42809</v>
      </c>
      <c r="G74" s="103">
        <v>1402092</v>
      </c>
      <c r="H74" s="48">
        <v>42955</v>
      </c>
      <c r="I74" s="327">
        <v>1402092</v>
      </c>
    </row>
    <row r="75" spans="1:12" ht="12.75">
      <c r="A75" s="535"/>
      <c r="B75" s="474"/>
      <c r="C75" s="474"/>
      <c r="D75" s="489"/>
      <c r="E75" s="417"/>
      <c r="F75" s="46">
        <v>42840</v>
      </c>
      <c r="G75" s="103">
        <f>E74/5</f>
        <v>1402092</v>
      </c>
      <c r="H75" s="48">
        <v>42955</v>
      </c>
      <c r="I75" s="327">
        <v>1402092</v>
      </c>
      <c r="L75" s="2"/>
    </row>
    <row r="76" spans="1:9" ht="12.75">
      <c r="A76" s="535"/>
      <c r="B76" s="474"/>
      <c r="C76" s="474"/>
      <c r="D76" s="489"/>
      <c r="E76" s="417"/>
      <c r="F76" s="46">
        <v>42870</v>
      </c>
      <c r="G76" s="103">
        <v>1402092</v>
      </c>
      <c r="H76" s="48">
        <v>42955</v>
      </c>
      <c r="I76" s="327">
        <v>11322</v>
      </c>
    </row>
    <row r="77" spans="1:9" ht="12.75">
      <c r="A77" s="535"/>
      <c r="B77" s="474"/>
      <c r="C77" s="474"/>
      <c r="D77" s="489"/>
      <c r="E77" s="417"/>
      <c r="F77" s="46">
        <v>42901</v>
      </c>
      <c r="G77" s="103">
        <v>1402092</v>
      </c>
      <c r="H77" s="124"/>
      <c r="I77" s="327"/>
    </row>
    <row r="78" spans="1:9" ht="13.5" customHeight="1">
      <c r="A78" s="535"/>
      <c r="B78" s="474"/>
      <c r="C78" s="474"/>
      <c r="D78" s="489"/>
      <c r="E78" s="418"/>
      <c r="F78" s="46">
        <v>42931</v>
      </c>
      <c r="G78" s="103">
        <v>1402092</v>
      </c>
      <c r="H78" s="124"/>
      <c r="I78" s="328"/>
    </row>
    <row r="79" spans="1:13" ht="12.75">
      <c r="A79" s="688">
        <v>27</v>
      </c>
      <c r="B79" s="447" t="s">
        <v>102</v>
      </c>
      <c r="C79" s="447" t="s">
        <v>128</v>
      </c>
      <c r="D79" s="400">
        <f>AL_27!E180</f>
        <v>23707</v>
      </c>
      <c r="E79" s="663">
        <f>D79*102</f>
        <v>2418114</v>
      </c>
      <c r="F79" s="21">
        <v>42875</v>
      </c>
      <c r="G79" s="75">
        <f>E79/5</f>
        <v>483622.8</v>
      </c>
      <c r="H79" s="303"/>
      <c r="I79" s="240"/>
      <c r="M79" s="380"/>
    </row>
    <row r="80" spans="1:9" ht="12.75">
      <c r="A80" s="533"/>
      <c r="B80" s="476"/>
      <c r="C80" s="476"/>
      <c r="D80" s="476"/>
      <c r="E80" s="664"/>
      <c r="F80" s="21">
        <v>42906</v>
      </c>
      <c r="G80" s="75">
        <f>G79</f>
        <v>483622.8</v>
      </c>
      <c r="H80" s="303"/>
      <c r="I80" s="240"/>
    </row>
    <row r="81" spans="1:9" ht="12.75">
      <c r="A81" s="533"/>
      <c r="B81" s="476"/>
      <c r="C81" s="476"/>
      <c r="D81" s="476"/>
      <c r="E81" s="664"/>
      <c r="F81" s="21">
        <v>42936</v>
      </c>
      <c r="G81" s="75">
        <f>G80</f>
        <v>483622.8</v>
      </c>
      <c r="H81" s="303"/>
      <c r="I81" s="240"/>
    </row>
    <row r="82" spans="1:9" ht="12.75">
      <c r="A82" s="533"/>
      <c r="B82" s="476"/>
      <c r="C82" s="476"/>
      <c r="D82" s="476"/>
      <c r="E82" s="664"/>
      <c r="F82" s="21">
        <v>42967</v>
      </c>
      <c r="G82" s="75">
        <f>G81</f>
        <v>483622.8</v>
      </c>
      <c r="H82" s="303"/>
      <c r="I82" s="240"/>
    </row>
    <row r="83" spans="1:9" ht="13.5" thickBot="1">
      <c r="A83" s="689"/>
      <c r="B83" s="476"/>
      <c r="C83" s="476"/>
      <c r="D83" s="476"/>
      <c r="E83" s="664"/>
      <c r="F83" s="98">
        <v>42998</v>
      </c>
      <c r="G83" s="260">
        <f>G82</f>
        <v>483622.8</v>
      </c>
      <c r="H83" s="951"/>
      <c r="I83" s="952"/>
    </row>
    <row r="84" spans="1:9" ht="12.75">
      <c r="A84" s="949">
        <v>28</v>
      </c>
      <c r="B84" s="954" t="s">
        <v>103</v>
      </c>
      <c r="C84" s="838" t="s">
        <v>129</v>
      </c>
      <c r="D84" s="955">
        <f>SE_28!E140</f>
        <v>17939</v>
      </c>
      <c r="E84" s="956">
        <f>D84*102</f>
        <v>1829778</v>
      </c>
      <c r="F84" s="963">
        <v>42875</v>
      </c>
      <c r="G84" s="964">
        <f>E84/5</f>
        <v>365955.6</v>
      </c>
      <c r="H84" s="965">
        <v>42919</v>
      </c>
      <c r="I84" s="966">
        <v>365955.6</v>
      </c>
    </row>
    <row r="85" spans="1:9" ht="12.75">
      <c r="A85" s="949"/>
      <c r="B85" s="957"/>
      <c r="C85" s="839"/>
      <c r="D85" s="839"/>
      <c r="E85" s="958"/>
      <c r="F85" s="840">
        <v>42906</v>
      </c>
      <c r="G85" s="841">
        <f>G84</f>
        <v>365955.6</v>
      </c>
      <c r="H85" s="842"/>
      <c r="I85" s="959"/>
    </row>
    <row r="86" spans="1:9" ht="12.75">
      <c r="A86" s="949"/>
      <c r="B86" s="957"/>
      <c r="C86" s="839"/>
      <c r="D86" s="839"/>
      <c r="E86" s="958"/>
      <c r="F86" s="840">
        <v>42936</v>
      </c>
      <c r="G86" s="841">
        <f>G85</f>
        <v>365955.6</v>
      </c>
      <c r="H86" s="842"/>
      <c r="I86" s="959"/>
    </row>
    <row r="87" spans="1:9" ht="12.75">
      <c r="A87" s="949"/>
      <c r="B87" s="957"/>
      <c r="C87" s="839"/>
      <c r="D87" s="839"/>
      <c r="E87" s="958"/>
      <c r="F87" s="840">
        <v>42967</v>
      </c>
      <c r="G87" s="841">
        <f>G86</f>
        <v>365955.6</v>
      </c>
      <c r="H87" s="842"/>
      <c r="I87" s="959"/>
    </row>
    <row r="88" spans="1:9" ht="13.5" thickBot="1">
      <c r="A88" s="950"/>
      <c r="B88" s="960"/>
      <c r="C88" s="843"/>
      <c r="D88" s="843"/>
      <c r="E88" s="961"/>
      <c r="F88" s="844">
        <v>42998</v>
      </c>
      <c r="G88" s="845">
        <f>G87</f>
        <v>365955.6</v>
      </c>
      <c r="H88" s="846"/>
      <c r="I88" s="962"/>
    </row>
    <row r="89" spans="1:9" ht="13.5" thickBot="1">
      <c r="A89" s="803" t="s">
        <v>130</v>
      </c>
      <c r="B89" s="804"/>
      <c r="C89" s="804"/>
      <c r="D89" s="348">
        <f>SUM(D6:D88)</f>
        <v>883902</v>
      </c>
      <c r="E89" s="349">
        <f>SUM(E6:E88)</f>
        <v>98818790</v>
      </c>
      <c r="F89" s="350"/>
      <c r="G89" s="179">
        <f>SUM(G6:G88)</f>
        <v>98818789.9999999</v>
      </c>
      <c r="H89" s="351"/>
      <c r="I89" s="352">
        <f>SUM(I6:I88)</f>
        <v>50796659.6</v>
      </c>
    </row>
    <row r="90" spans="6:9" ht="12.75">
      <c r="F90" s="767" t="s">
        <v>131</v>
      </c>
      <c r="G90" s="767"/>
      <c r="H90" s="226">
        <f>I89/G89</f>
        <v>0.5140384698092342</v>
      </c>
      <c r="I90" s="212">
        <f>SUM(I6:I88)</f>
        <v>50796659.6</v>
      </c>
    </row>
    <row r="93" spans="1:4" ht="15">
      <c r="A93" s="800" t="s">
        <v>105</v>
      </c>
      <c r="B93" s="801"/>
      <c r="C93" s="802"/>
      <c r="D93" s="93">
        <v>42991</v>
      </c>
    </row>
    <row r="94" spans="1:4" ht="15">
      <c r="A94" s="797" t="s">
        <v>106</v>
      </c>
      <c r="B94" s="798"/>
      <c r="C94" s="799"/>
      <c r="D94" s="93">
        <v>42989</v>
      </c>
    </row>
  </sheetData>
  <sheetProtection/>
  <mergeCells count="107">
    <mergeCell ref="I43:I46"/>
    <mergeCell ref="I16:I20"/>
    <mergeCell ref="H16:H20"/>
    <mergeCell ref="B43:B47"/>
    <mergeCell ref="D11:D15"/>
    <mergeCell ref="E11:E15"/>
    <mergeCell ref="C11:C15"/>
    <mergeCell ref="E43:E47"/>
    <mergeCell ref="D16:D20"/>
    <mergeCell ref="E16:E20"/>
    <mergeCell ref="G71:G72"/>
    <mergeCell ref="F71:F72"/>
    <mergeCell ref="C58:C62"/>
    <mergeCell ref="E21:E25"/>
    <mergeCell ref="E53:E57"/>
    <mergeCell ref="D53:D57"/>
    <mergeCell ref="E68:E73"/>
    <mergeCell ref="D68:D73"/>
    <mergeCell ref="C68:C73"/>
    <mergeCell ref="D37:D42"/>
    <mergeCell ref="C26:C30"/>
    <mergeCell ref="D63:D67"/>
    <mergeCell ref="C37:C42"/>
    <mergeCell ref="D21:D25"/>
    <mergeCell ref="C43:C47"/>
    <mergeCell ref="D43:D47"/>
    <mergeCell ref="E58:E62"/>
    <mergeCell ref="D58:D62"/>
    <mergeCell ref="E63:E67"/>
    <mergeCell ref="A94:C94"/>
    <mergeCell ref="A93:C93"/>
    <mergeCell ref="A84:A88"/>
    <mergeCell ref="A79:A83"/>
    <mergeCell ref="C79:C83"/>
    <mergeCell ref="A89:C89"/>
    <mergeCell ref="C84:C88"/>
    <mergeCell ref="A1:I1"/>
    <mergeCell ref="B2:B5"/>
    <mergeCell ref="D2:D5"/>
    <mergeCell ref="G4:G5"/>
    <mergeCell ref="H2:I3"/>
    <mergeCell ref="A2:A5"/>
    <mergeCell ref="C2:C5"/>
    <mergeCell ref="I4:I5"/>
    <mergeCell ref="E2:G3"/>
    <mergeCell ref="H6:H10"/>
    <mergeCell ref="E4:E5"/>
    <mergeCell ref="F4:F5"/>
    <mergeCell ref="H4:H5"/>
    <mergeCell ref="I6:I10"/>
    <mergeCell ref="E6:E10"/>
    <mergeCell ref="H11:H15"/>
    <mergeCell ref="I11:I15"/>
    <mergeCell ref="C31:C36"/>
    <mergeCell ref="D6:D10"/>
    <mergeCell ref="A6:A10"/>
    <mergeCell ref="A11:A15"/>
    <mergeCell ref="B11:B15"/>
    <mergeCell ref="C6:C10"/>
    <mergeCell ref="B6:B10"/>
    <mergeCell ref="A16:A20"/>
    <mergeCell ref="B16:B20"/>
    <mergeCell ref="C16:C20"/>
    <mergeCell ref="E74:E78"/>
    <mergeCell ref="C74:C78"/>
    <mergeCell ref="A21:A25"/>
    <mergeCell ref="B21:B25"/>
    <mergeCell ref="C21:C25"/>
    <mergeCell ref="A31:A36"/>
    <mergeCell ref="B31:B36"/>
    <mergeCell ref="B26:B30"/>
    <mergeCell ref="A26:A30"/>
    <mergeCell ref="A74:A78"/>
    <mergeCell ref="B74:B78"/>
    <mergeCell ref="A37:A42"/>
    <mergeCell ref="A43:A47"/>
    <mergeCell ref="B37:B42"/>
    <mergeCell ref="A58:A62"/>
    <mergeCell ref="B63:B67"/>
    <mergeCell ref="B58:B62"/>
    <mergeCell ref="A68:A73"/>
    <mergeCell ref="B68:B73"/>
    <mergeCell ref="B48:B52"/>
    <mergeCell ref="F90:G90"/>
    <mergeCell ref="E84:E88"/>
    <mergeCell ref="D84:D88"/>
    <mergeCell ref="D79:D83"/>
    <mergeCell ref="D74:D78"/>
    <mergeCell ref="E79:E83"/>
    <mergeCell ref="B84:B88"/>
    <mergeCell ref="B79:B83"/>
    <mergeCell ref="A63:A67"/>
    <mergeCell ref="B53:B57"/>
    <mergeCell ref="A48:A52"/>
    <mergeCell ref="C63:C67"/>
    <mergeCell ref="C53:C57"/>
    <mergeCell ref="A53:A57"/>
    <mergeCell ref="C48:C52"/>
    <mergeCell ref="E37:E42"/>
    <mergeCell ref="D48:D52"/>
    <mergeCell ref="E26:E30"/>
    <mergeCell ref="D26:D30"/>
    <mergeCell ref="E31:E36"/>
    <mergeCell ref="H31:H32"/>
    <mergeCell ref="E48:E52"/>
    <mergeCell ref="D31:D36"/>
    <mergeCell ref="H43:H46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R55"/>
  <sheetViews>
    <sheetView showGridLines="0" zoomScalePageLayoutView="0" workbookViewId="0" topLeftCell="A19">
      <selection activeCell="E4" sqref="E4"/>
    </sheetView>
  </sheetViews>
  <sheetFormatPr defaultColWidth="9.140625" defaultRowHeight="12.75"/>
  <cols>
    <col min="1" max="1" width="10.140625" style="0" customWidth="1"/>
    <col min="2" max="2" width="16.7109375" style="0" bestFit="1" customWidth="1"/>
    <col min="3" max="3" width="0.85546875" style="0" customWidth="1"/>
    <col min="4" max="4" width="8.28125" style="0" bestFit="1" customWidth="1"/>
    <col min="5" max="5" width="16.7109375" style="0" bestFit="1" customWidth="1"/>
    <col min="6" max="6" width="0.85546875" style="0" customWidth="1"/>
    <col min="8" max="8" width="16.7109375" style="0" bestFit="1" customWidth="1"/>
    <col min="9" max="9" width="0.85546875" style="0" customWidth="1"/>
    <col min="11" max="11" width="16.7109375" style="0" bestFit="1" customWidth="1"/>
    <col min="12" max="12" width="0.85546875" style="0" customWidth="1"/>
    <col min="14" max="14" width="16.7109375" style="0" bestFit="1" customWidth="1"/>
    <col min="15" max="15" width="0.85546875" style="0" customWidth="1"/>
    <col min="16" max="16" width="10.140625" style="0" bestFit="1" customWidth="1"/>
    <col min="17" max="17" width="17.57421875" style="0" customWidth="1"/>
    <col min="18" max="18" width="0.9921875" style="0" customWidth="1"/>
  </cols>
  <sheetData>
    <row r="1" spans="1:17" ht="15.75" thickBot="1">
      <c r="A1" s="599" t="s">
        <v>184</v>
      </c>
      <c r="B1" s="808"/>
      <c r="C1" s="808"/>
      <c r="D1" s="808"/>
      <c r="E1" s="808"/>
      <c r="F1" s="808"/>
      <c r="G1" s="808"/>
      <c r="H1" s="808"/>
      <c r="I1" s="808"/>
      <c r="J1" s="808"/>
      <c r="K1" s="808"/>
      <c r="L1" s="808"/>
      <c r="M1" s="808"/>
      <c r="N1" s="808"/>
      <c r="O1" s="808"/>
      <c r="P1" s="808"/>
      <c r="Q1" s="809"/>
    </row>
    <row r="2" spans="1:17" ht="14.25" customHeight="1">
      <c r="A2" s="810" t="s">
        <v>134</v>
      </c>
      <c r="B2" s="811"/>
      <c r="C2" s="59"/>
      <c r="D2" s="810" t="s">
        <v>136</v>
      </c>
      <c r="E2" s="811"/>
      <c r="F2" s="59"/>
      <c r="G2" s="810" t="s">
        <v>135</v>
      </c>
      <c r="H2" s="811"/>
      <c r="I2" s="59"/>
      <c r="J2" s="810" t="s">
        <v>137</v>
      </c>
      <c r="K2" s="811"/>
      <c r="L2" s="59"/>
      <c r="M2" s="810" t="s">
        <v>138</v>
      </c>
      <c r="N2" s="811"/>
      <c r="O2" s="59"/>
      <c r="P2" s="810" t="s">
        <v>139</v>
      </c>
      <c r="Q2" s="811"/>
    </row>
    <row r="3" spans="1:17" ht="15.75" customHeight="1" thickBot="1">
      <c r="A3" s="57" t="s">
        <v>132</v>
      </c>
      <c r="B3" s="58" t="s">
        <v>155</v>
      </c>
      <c r="C3" s="60"/>
      <c r="D3" s="57" t="s">
        <v>132</v>
      </c>
      <c r="E3" s="58" t="s">
        <v>155</v>
      </c>
      <c r="F3" s="60"/>
      <c r="G3" s="57" t="s">
        <v>132</v>
      </c>
      <c r="H3" s="58" t="s">
        <v>155</v>
      </c>
      <c r="I3" s="60"/>
      <c r="J3" s="57" t="s">
        <v>132</v>
      </c>
      <c r="K3" s="58" t="s">
        <v>155</v>
      </c>
      <c r="L3" s="60"/>
      <c r="M3" s="57" t="s">
        <v>132</v>
      </c>
      <c r="N3" s="58" t="s">
        <v>155</v>
      </c>
      <c r="O3" s="60"/>
      <c r="P3" s="57" t="s">
        <v>132</v>
      </c>
      <c r="Q3" s="58" t="s">
        <v>155</v>
      </c>
    </row>
    <row r="4" spans="1:17" ht="12.75">
      <c r="A4" s="56">
        <v>42737</v>
      </c>
      <c r="B4" s="44">
        <v>0</v>
      </c>
      <c r="C4" s="262"/>
      <c r="D4" s="56">
        <v>42767</v>
      </c>
      <c r="E4" s="384">
        <v>6000000</v>
      </c>
      <c r="F4" s="262"/>
      <c r="G4" s="56">
        <v>42795</v>
      </c>
      <c r="H4" s="44">
        <v>0</v>
      </c>
      <c r="I4" s="262"/>
      <c r="J4" s="56">
        <v>42828</v>
      </c>
      <c r="K4" s="44">
        <v>0</v>
      </c>
      <c r="L4" s="262"/>
      <c r="M4" s="278">
        <v>42856</v>
      </c>
      <c r="N4" s="44">
        <v>0</v>
      </c>
      <c r="O4" s="262"/>
      <c r="P4" s="61">
        <v>42887</v>
      </c>
      <c r="Q4" s="44">
        <v>0</v>
      </c>
    </row>
    <row r="5" spans="1:17" ht="12.75">
      <c r="A5" s="56">
        <v>42738</v>
      </c>
      <c r="B5" s="37">
        <v>0</v>
      </c>
      <c r="C5" s="262"/>
      <c r="D5" s="56">
        <v>42768</v>
      </c>
      <c r="E5" s="37">
        <v>0</v>
      </c>
      <c r="F5" s="262"/>
      <c r="G5" s="56">
        <v>42796</v>
      </c>
      <c r="H5" s="37">
        <v>0</v>
      </c>
      <c r="I5" s="262"/>
      <c r="J5" s="56">
        <v>42829</v>
      </c>
      <c r="K5" s="37">
        <v>0</v>
      </c>
      <c r="L5" s="263"/>
      <c r="M5" s="56">
        <v>42857</v>
      </c>
      <c r="N5" s="37">
        <v>0</v>
      </c>
      <c r="O5" s="262"/>
      <c r="P5" s="61">
        <v>42888</v>
      </c>
      <c r="Q5" s="37">
        <v>0</v>
      </c>
    </row>
    <row r="6" spans="1:17" ht="12.75">
      <c r="A6" s="56">
        <v>42739</v>
      </c>
      <c r="B6" s="37">
        <v>0</v>
      </c>
      <c r="C6" s="262"/>
      <c r="D6" s="56">
        <v>42769</v>
      </c>
      <c r="E6" s="37">
        <v>0</v>
      </c>
      <c r="F6" s="262"/>
      <c r="G6" s="56">
        <v>42797</v>
      </c>
      <c r="H6" s="383">
        <v>6000000</v>
      </c>
      <c r="I6" s="262"/>
      <c r="J6" s="56">
        <v>42830</v>
      </c>
      <c r="K6" s="37">
        <v>0</v>
      </c>
      <c r="L6" s="263"/>
      <c r="M6" s="56">
        <v>42858</v>
      </c>
      <c r="N6" s="37">
        <v>0</v>
      </c>
      <c r="O6" s="262"/>
      <c r="P6" s="61">
        <v>42891</v>
      </c>
      <c r="Q6" s="37">
        <v>0</v>
      </c>
    </row>
    <row r="7" spans="1:17" ht="12.75">
      <c r="A7" s="56">
        <v>42740</v>
      </c>
      <c r="B7" s="37">
        <v>0</v>
      </c>
      <c r="C7" s="262"/>
      <c r="D7" s="56">
        <v>42772</v>
      </c>
      <c r="E7" s="37">
        <v>0</v>
      </c>
      <c r="F7" s="262"/>
      <c r="G7" s="56">
        <v>42800</v>
      </c>
      <c r="H7" s="37">
        <v>0</v>
      </c>
      <c r="I7" s="262"/>
      <c r="J7" s="56">
        <v>42831</v>
      </c>
      <c r="K7" s="37">
        <v>0</v>
      </c>
      <c r="L7" s="263"/>
      <c r="M7" s="56">
        <v>42859</v>
      </c>
      <c r="N7" s="37">
        <v>0</v>
      </c>
      <c r="O7" s="262"/>
      <c r="P7" s="61">
        <v>42892</v>
      </c>
      <c r="Q7" s="37">
        <v>0</v>
      </c>
    </row>
    <row r="8" spans="1:17" ht="12.75">
      <c r="A8" s="56">
        <v>42741</v>
      </c>
      <c r="B8" s="37">
        <v>0</v>
      </c>
      <c r="C8" s="262"/>
      <c r="D8" s="56">
        <v>42773</v>
      </c>
      <c r="E8" s="266">
        <v>0</v>
      </c>
      <c r="F8" s="262"/>
      <c r="G8" s="56">
        <v>42801</v>
      </c>
      <c r="H8" s="37">
        <v>0</v>
      </c>
      <c r="I8" s="262"/>
      <c r="J8" s="56">
        <v>42832</v>
      </c>
      <c r="K8" s="37">
        <v>0</v>
      </c>
      <c r="L8" s="263"/>
      <c r="M8" s="56">
        <v>42860</v>
      </c>
      <c r="N8" s="37">
        <v>0</v>
      </c>
      <c r="O8" s="262"/>
      <c r="P8" s="61">
        <v>42893</v>
      </c>
      <c r="Q8" s="37">
        <v>0</v>
      </c>
    </row>
    <row r="9" spans="1:17" ht="12.75">
      <c r="A9" s="36">
        <v>42744</v>
      </c>
      <c r="B9" s="37">
        <v>0</v>
      </c>
      <c r="C9" s="262"/>
      <c r="D9" s="56">
        <v>42774</v>
      </c>
      <c r="E9" s="266">
        <v>0</v>
      </c>
      <c r="F9" s="262"/>
      <c r="G9" s="56">
        <v>42802</v>
      </c>
      <c r="H9" s="37">
        <v>0</v>
      </c>
      <c r="I9" s="262"/>
      <c r="J9" s="36">
        <v>42835</v>
      </c>
      <c r="K9" s="37">
        <v>0</v>
      </c>
      <c r="L9" s="263"/>
      <c r="M9" s="40">
        <v>42863</v>
      </c>
      <c r="N9" s="37">
        <v>0</v>
      </c>
      <c r="O9" s="262"/>
      <c r="P9" s="61">
        <v>42894</v>
      </c>
      <c r="Q9" s="37">
        <v>0</v>
      </c>
    </row>
    <row r="10" spans="1:17" ht="12.75">
      <c r="A10" s="36">
        <v>42745</v>
      </c>
      <c r="B10" s="37">
        <v>0</v>
      </c>
      <c r="C10" s="262"/>
      <c r="D10" s="56">
        <v>42775</v>
      </c>
      <c r="E10" s="267">
        <v>0</v>
      </c>
      <c r="F10" s="262"/>
      <c r="G10" s="56">
        <v>42803</v>
      </c>
      <c r="H10" s="102">
        <v>0</v>
      </c>
      <c r="I10" s="262"/>
      <c r="J10" s="36">
        <v>42836</v>
      </c>
      <c r="K10" s="37">
        <v>0</v>
      </c>
      <c r="L10" s="263"/>
      <c r="M10" s="40">
        <v>42864</v>
      </c>
      <c r="N10" s="37">
        <v>0</v>
      </c>
      <c r="O10" s="262"/>
      <c r="P10" s="61">
        <v>42895</v>
      </c>
      <c r="Q10" s="37">
        <v>0</v>
      </c>
    </row>
    <row r="11" spans="1:17" ht="12.75">
      <c r="A11" s="36">
        <v>42746</v>
      </c>
      <c r="B11" s="37">
        <v>0</v>
      </c>
      <c r="C11" s="262"/>
      <c r="D11" s="56">
        <v>42776</v>
      </c>
      <c r="E11" s="266">
        <v>0</v>
      </c>
      <c r="F11" s="262"/>
      <c r="G11" s="56">
        <v>42804</v>
      </c>
      <c r="H11" s="37">
        <v>0</v>
      </c>
      <c r="I11" s="262"/>
      <c r="J11" s="36">
        <v>42837</v>
      </c>
      <c r="K11" s="37">
        <v>0</v>
      </c>
      <c r="L11" s="263"/>
      <c r="M11" s="40">
        <v>42865</v>
      </c>
      <c r="N11" s="37">
        <v>0</v>
      </c>
      <c r="O11" s="262"/>
      <c r="P11" s="41">
        <v>42898</v>
      </c>
      <c r="Q11" s="37">
        <v>0</v>
      </c>
    </row>
    <row r="12" spans="1:17" ht="12.75">
      <c r="A12" s="36">
        <v>42747</v>
      </c>
      <c r="B12" s="37">
        <v>0</v>
      </c>
      <c r="C12" s="262"/>
      <c r="D12" s="36">
        <v>42779</v>
      </c>
      <c r="E12" s="37">
        <v>0</v>
      </c>
      <c r="F12" s="262"/>
      <c r="G12" s="36">
        <v>42807</v>
      </c>
      <c r="H12" s="37">
        <v>0</v>
      </c>
      <c r="I12" s="262"/>
      <c r="J12" s="36">
        <v>42838</v>
      </c>
      <c r="K12" s="37">
        <v>0</v>
      </c>
      <c r="L12" s="263"/>
      <c r="M12" s="40">
        <v>42866</v>
      </c>
      <c r="N12" s="37">
        <v>0</v>
      </c>
      <c r="O12" s="262"/>
      <c r="P12" s="41">
        <v>42899</v>
      </c>
      <c r="Q12" s="37">
        <v>0</v>
      </c>
    </row>
    <row r="13" spans="1:17" ht="12.75">
      <c r="A13" s="36">
        <v>42748</v>
      </c>
      <c r="B13" s="37">
        <v>0</v>
      </c>
      <c r="C13" s="264"/>
      <c r="D13" s="36">
        <v>42780</v>
      </c>
      <c r="E13" s="43">
        <v>0</v>
      </c>
      <c r="F13" s="264"/>
      <c r="G13" s="36">
        <v>42808</v>
      </c>
      <c r="H13" s="37">
        <v>0</v>
      </c>
      <c r="I13" s="264"/>
      <c r="J13" s="277">
        <v>42839</v>
      </c>
      <c r="K13" s="43">
        <v>0</v>
      </c>
      <c r="L13" s="264"/>
      <c r="M13" s="40">
        <v>42867</v>
      </c>
      <c r="N13" s="37">
        <v>0</v>
      </c>
      <c r="O13" s="264"/>
      <c r="P13" s="41">
        <v>42900</v>
      </c>
      <c r="Q13" s="37">
        <v>0</v>
      </c>
    </row>
    <row r="14" spans="1:17" ht="12.75">
      <c r="A14" s="36">
        <v>42751</v>
      </c>
      <c r="B14" s="102">
        <v>0</v>
      </c>
      <c r="C14" s="265"/>
      <c r="D14" s="36">
        <v>42781</v>
      </c>
      <c r="E14" s="37">
        <v>0</v>
      </c>
      <c r="F14" s="265"/>
      <c r="G14" s="36">
        <v>42809</v>
      </c>
      <c r="H14" s="44">
        <v>0</v>
      </c>
      <c r="I14" s="265"/>
      <c r="J14" s="36">
        <v>42842</v>
      </c>
      <c r="K14" s="37">
        <v>0</v>
      </c>
      <c r="L14" s="265"/>
      <c r="M14" s="38">
        <v>42870</v>
      </c>
      <c r="N14" s="37">
        <v>0</v>
      </c>
      <c r="O14" s="262"/>
      <c r="P14" s="41">
        <v>42901</v>
      </c>
      <c r="Q14" s="37">
        <v>0</v>
      </c>
    </row>
    <row r="15" spans="1:17" ht="12.75">
      <c r="A15" s="36">
        <v>42752</v>
      </c>
      <c r="B15" s="37">
        <v>0</v>
      </c>
      <c r="C15" s="262"/>
      <c r="D15" s="36">
        <v>42782</v>
      </c>
      <c r="E15" s="37">
        <v>0</v>
      </c>
      <c r="F15" s="262"/>
      <c r="G15" s="36">
        <v>42810</v>
      </c>
      <c r="H15" s="37">
        <v>0</v>
      </c>
      <c r="I15" s="262"/>
      <c r="J15" s="36">
        <v>42843</v>
      </c>
      <c r="K15" s="37">
        <v>0</v>
      </c>
      <c r="L15" s="262"/>
      <c r="M15" s="38">
        <v>42871</v>
      </c>
      <c r="N15" s="37">
        <v>0</v>
      </c>
      <c r="O15" s="262"/>
      <c r="P15" s="41">
        <v>42902</v>
      </c>
      <c r="Q15" s="37">
        <v>0</v>
      </c>
    </row>
    <row r="16" spans="1:17" ht="12.75">
      <c r="A16" s="36">
        <v>42753</v>
      </c>
      <c r="B16" s="37">
        <v>0</v>
      </c>
      <c r="C16" s="262"/>
      <c r="D16" s="36">
        <v>42783</v>
      </c>
      <c r="E16" s="37">
        <v>0</v>
      </c>
      <c r="F16" s="262"/>
      <c r="G16" s="36">
        <v>42811</v>
      </c>
      <c r="H16" s="37">
        <v>0</v>
      </c>
      <c r="I16" s="262"/>
      <c r="J16" s="36">
        <v>42844</v>
      </c>
      <c r="K16" s="37">
        <v>0</v>
      </c>
      <c r="L16" s="262"/>
      <c r="M16" s="38">
        <v>42872</v>
      </c>
      <c r="N16" s="37">
        <v>0</v>
      </c>
      <c r="O16" s="262"/>
      <c r="P16" s="41">
        <v>42905</v>
      </c>
      <c r="Q16" s="37">
        <v>0</v>
      </c>
    </row>
    <row r="17" spans="1:17" ht="12.75">
      <c r="A17" s="36">
        <v>42754</v>
      </c>
      <c r="B17" s="37">
        <v>0</v>
      </c>
      <c r="C17" s="262"/>
      <c r="D17" s="36">
        <v>42786</v>
      </c>
      <c r="E17" s="37">
        <v>0</v>
      </c>
      <c r="F17" s="262"/>
      <c r="G17" s="36">
        <v>42814</v>
      </c>
      <c r="H17" s="37">
        <v>0</v>
      </c>
      <c r="I17" s="262"/>
      <c r="J17" s="36">
        <v>42845</v>
      </c>
      <c r="K17" s="37">
        <v>0</v>
      </c>
      <c r="L17" s="262"/>
      <c r="M17" s="38">
        <v>42873</v>
      </c>
      <c r="N17" s="37">
        <v>0</v>
      </c>
      <c r="O17" s="262"/>
      <c r="P17" s="41">
        <v>42906</v>
      </c>
      <c r="Q17" s="37">
        <v>0</v>
      </c>
    </row>
    <row r="18" spans="1:17" ht="12.75">
      <c r="A18" s="36">
        <v>42755</v>
      </c>
      <c r="B18" s="37">
        <v>0</v>
      </c>
      <c r="C18" s="262"/>
      <c r="D18" s="36">
        <v>42787</v>
      </c>
      <c r="E18" s="37">
        <v>0</v>
      </c>
      <c r="F18" s="262"/>
      <c r="G18" s="36">
        <v>42815</v>
      </c>
      <c r="H18" s="37">
        <v>0</v>
      </c>
      <c r="I18" s="262"/>
      <c r="J18" s="277">
        <v>42846</v>
      </c>
      <c r="K18" s="37">
        <v>0</v>
      </c>
      <c r="L18" s="262"/>
      <c r="M18" s="38">
        <v>42874</v>
      </c>
      <c r="N18" s="37">
        <v>0</v>
      </c>
      <c r="O18" s="262"/>
      <c r="P18" s="41">
        <v>42907</v>
      </c>
      <c r="Q18" s="37">
        <v>0</v>
      </c>
    </row>
    <row r="19" spans="1:17" ht="12.75">
      <c r="A19" s="36">
        <v>42758</v>
      </c>
      <c r="B19" s="37">
        <v>0</v>
      </c>
      <c r="C19" s="262"/>
      <c r="D19" s="36">
        <v>42788</v>
      </c>
      <c r="E19" s="37">
        <v>0</v>
      </c>
      <c r="F19" s="262"/>
      <c r="G19" s="36">
        <v>42816</v>
      </c>
      <c r="H19" s="37">
        <v>0</v>
      </c>
      <c r="I19" s="262"/>
      <c r="J19" s="36">
        <v>42849</v>
      </c>
      <c r="K19" s="37">
        <v>0</v>
      </c>
      <c r="L19" s="262"/>
      <c r="M19" s="36">
        <v>42877</v>
      </c>
      <c r="N19" s="37">
        <v>0</v>
      </c>
      <c r="O19" s="262"/>
      <c r="P19" s="41">
        <v>42908</v>
      </c>
      <c r="Q19" s="37">
        <v>0</v>
      </c>
    </row>
    <row r="20" spans="1:17" ht="12.75">
      <c r="A20" s="36">
        <v>42759</v>
      </c>
      <c r="B20" s="37">
        <v>0</v>
      </c>
      <c r="C20" s="262"/>
      <c r="D20" s="36">
        <v>42789</v>
      </c>
      <c r="E20" s="102">
        <v>0</v>
      </c>
      <c r="F20" s="262"/>
      <c r="G20" s="36">
        <v>42817</v>
      </c>
      <c r="H20" s="37">
        <v>0</v>
      </c>
      <c r="I20" s="262"/>
      <c r="J20" s="36">
        <v>42850</v>
      </c>
      <c r="K20" s="37">
        <v>0</v>
      </c>
      <c r="L20" s="262"/>
      <c r="M20" s="36">
        <v>42878</v>
      </c>
      <c r="N20" s="37">
        <v>0</v>
      </c>
      <c r="O20" s="262"/>
      <c r="P20" s="41">
        <v>42909</v>
      </c>
      <c r="Q20" s="37">
        <v>0</v>
      </c>
    </row>
    <row r="21" spans="1:17" ht="12.75">
      <c r="A21" s="36">
        <v>42760</v>
      </c>
      <c r="B21" s="37">
        <v>0</v>
      </c>
      <c r="C21" s="262"/>
      <c r="D21" s="36">
        <v>42790</v>
      </c>
      <c r="E21" s="37">
        <v>0</v>
      </c>
      <c r="F21" s="262"/>
      <c r="G21" s="36">
        <v>42818</v>
      </c>
      <c r="H21" s="37">
        <v>0</v>
      </c>
      <c r="I21" s="262"/>
      <c r="J21" s="36">
        <v>42851</v>
      </c>
      <c r="K21" s="37">
        <v>0</v>
      </c>
      <c r="L21" s="262"/>
      <c r="M21" s="36">
        <v>42879</v>
      </c>
      <c r="N21" s="37">
        <v>0</v>
      </c>
      <c r="O21" s="262"/>
      <c r="P21" s="41">
        <v>42912</v>
      </c>
      <c r="Q21" s="383">
        <v>41767000</v>
      </c>
    </row>
    <row r="22" spans="1:17" ht="12.75">
      <c r="A22" s="36">
        <v>42761</v>
      </c>
      <c r="B22" s="37">
        <v>0</v>
      </c>
      <c r="C22" s="262"/>
      <c r="D22" s="277">
        <v>42793</v>
      </c>
      <c r="E22" s="256">
        <v>0</v>
      </c>
      <c r="F22" s="262"/>
      <c r="G22" s="36">
        <v>42821</v>
      </c>
      <c r="H22" s="37">
        <v>0</v>
      </c>
      <c r="I22" s="262"/>
      <c r="J22" s="36">
        <v>42852</v>
      </c>
      <c r="K22" s="383">
        <v>6000000</v>
      </c>
      <c r="L22" s="262"/>
      <c r="M22" s="36">
        <v>42880</v>
      </c>
      <c r="N22" s="37">
        <v>0</v>
      </c>
      <c r="O22" s="262"/>
      <c r="P22" s="41">
        <v>42913</v>
      </c>
      <c r="Q22" s="37">
        <v>0</v>
      </c>
    </row>
    <row r="23" spans="1:17" ht="12.75">
      <c r="A23" s="36">
        <v>42762</v>
      </c>
      <c r="B23" s="37">
        <v>0</v>
      </c>
      <c r="C23" s="262"/>
      <c r="D23" s="277">
        <v>42794</v>
      </c>
      <c r="E23" s="256">
        <v>0</v>
      </c>
      <c r="F23" s="262"/>
      <c r="G23" s="36">
        <v>42822</v>
      </c>
      <c r="H23" s="37">
        <v>0</v>
      </c>
      <c r="I23" s="262"/>
      <c r="J23" s="36">
        <v>42853</v>
      </c>
      <c r="K23" s="37">
        <v>0</v>
      </c>
      <c r="L23" s="262"/>
      <c r="M23" s="36">
        <v>42881</v>
      </c>
      <c r="N23" s="37">
        <v>0</v>
      </c>
      <c r="O23" s="262"/>
      <c r="P23" s="41">
        <v>42914</v>
      </c>
      <c r="Q23" s="37">
        <v>0</v>
      </c>
    </row>
    <row r="24" spans="1:17" ht="12.75">
      <c r="A24" s="36">
        <v>42765</v>
      </c>
      <c r="B24" s="37"/>
      <c r="C24" s="262"/>
      <c r="D24" s="36"/>
      <c r="E24" s="37"/>
      <c r="F24" s="262"/>
      <c r="G24" s="36">
        <v>42823</v>
      </c>
      <c r="H24" s="37">
        <v>0</v>
      </c>
      <c r="I24" s="262"/>
      <c r="J24" s="36">
        <v>42854</v>
      </c>
      <c r="K24" s="37">
        <v>0</v>
      </c>
      <c r="L24" s="262"/>
      <c r="M24" s="36">
        <v>42884</v>
      </c>
      <c r="N24" s="37">
        <v>0</v>
      </c>
      <c r="O24" s="262"/>
      <c r="P24" s="41">
        <v>42915</v>
      </c>
      <c r="Q24" s="37">
        <v>0</v>
      </c>
    </row>
    <row r="25" spans="1:17" ht="12.75">
      <c r="A25" s="36">
        <v>42766</v>
      </c>
      <c r="B25" s="37"/>
      <c r="C25" s="262"/>
      <c r="D25" s="36"/>
      <c r="E25" s="37"/>
      <c r="F25" s="262"/>
      <c r="G25" s="36">
        <v>42824</v>
      </c>
      <c r="H25" s="37">
        <v>0</v>
      </c>
      <c r="I25" s="262"/>
      <c r="J25" s="36">
        <v>42855</v>
      </c>
      <c r="K25" s="37">
        <v>0</v>
      </c>
      <c r="L25" s="262"/>
      <c r="M25" s="36">
        <v>42885</v>
      </c>
      <c r="N25" s="37">
        <v>0</v>
      </c>
      <c r="O25" s="262"/>
      <c r="P25" s="41">
        <v>42916</v>
      </c>
      <c r="Q25" s="37">
        <v>0</v>
      </c>
    </row>
    <row r="26" spans="1:17" ht="12.75">
      <c r="A26" s="39"/>
      <c r="B26" s="37"/>
      <c r="C26" s="32"/>
      <c r="D26" s="39"/>
      <c r="E26" s="37"/>
      <c r="F26" s="32"/>
      <c r="G26" s="36">
        <v>42825</v>
      </c>
      <c r="H26" s="37">
        <v>0</v>
      </c>
      <c r="I26" s="32"/>
      <c r="J26" s="39"/>
      <c r="K26" s="37"/>
      <c r="L26" s="32"/>
      <c r="M26" s="36">
        <v>42886</v>
      </c>
      <c r="N26" s="383">
        <v>75000000</v>
      </c>
      <c r="O26" s="32"/>
      <c r="P26" s="42"/>
      <c r="Q26" s="37"/>
    </row>
    <row r="27" spans="1:18" ht="12.75">
      <c r="A27" s="66" t="s">
        <v>115</v>
      </c>
      <c r="B27" s="67">
        <f>SUM(B4:B26)</f>
        <v>0</v>
      </c>
      <c r="C27" s="32"/>
      <c r="D27" s="66" t="s">
        <v>133</v>
      </c>
      <c r="E27" s="67">
        <f>SUM(E4:E26)</f>
        <v>6000000</v>
      </c>
      <c r="F27" s="32"/>
      <c r="G27" s="66" t="s">
        <v>133</v>
      </c>
      <c r="H27" s="67">
        <f>SUM(H4:H26)</f>
        <v>6000000</v>
      </c>
      <c r="I27" s="32"/>
      <c r="J27" s="66" t="s">
        <v>115</v>
      </c>
      <c r="K27" s="67">
        <f>SUM(K4:K26)</f>
        <v>6000000</v>
      </c>
      <c r="L27" s="32"/>
      <c r="M27" s="66" t="s">
        <v>115</v>
      </c>
      <c r="N27" s="67">
        <f>SUM(N4:N26)</f>
        <v>75000000</v>
      </c>
      <c r="O27" s="32"/>
      <c r="P27" s="66" t="s">
        <v>115</v>
      </c>
      <c r="Q27" s="67">
        <f>SUM(Q4:Q26)</f>
        <v>41767000</v>
      </c>
      <c r="R27" s="2">
        <f>SUM(Q27+N27+K27+H27+E27+B27)</f>
        <v>134767000</v>
      </c>
    </row>
    <row r="29" ht="13.5" thickBot="1"/>
    <row r="30" spans="1:17" ht="12.75">
      <c r="A30" s="810" t="s">
        <v>141</v>
      </c>
      <c r="B30" s="811"/>
      <c r="C30" s="59"/>
      <c r="D30" s="810" t="s">
        <v>142</v>
      </c>
      <c r="E30" s="811"/>
      <c r="F30" s="59"/>
      <c r="G30" s="810" t="s">
        <v>143</v>
      </c>
      <c r="H30" s="811"/>
      <c r="I30" s="59"/>
      <c r="J30" s="810" t="s">
        <v>144</v>
      </c>
      <c r="K30" s="811"/>
      <c r="L30" s="59"/>
      <c r="M30" s="810" t="s">
        <v>145</v>
      </c>
      <c r="N30" s="811"/>
      <c r="O30" s="59"/>
      <c r="P30" s="810" t="s">
        <v>146</v>
      </c>
      <c r="Q30" s="811"/>
    </row>
    <row r="31" spans="1:17" ht="13.5" thickBot="1">
      <c r="A31" s="57" t="s">
        <v>132</v>
      </c>
      <c r="B31" s="58" t="s">
        <v>155</v>
      </c>
      <c r="C31" s="60"/>
      <c r="D31" s="57" t="s">
        <v>132</v>
      </c>
      <c r="E31" s="58" t="s">
        <v>155</v>
      </c>
      <c r="F31" s="60"/>
      <c r="G31" s="57" t="s">
        <v>132</v>
      </c>
      <c r="H31" s="58" t="s">
        <v>155</v>
      </c>
      <c r="I31" s="60"/>
      <c r="J31" s="57" t="s">
        <v>132</v>
      </c>
      <c r="K31" s="58" t="s">
        <v>155</v>
      </c>
      <c r="L31" s="60"/>
      <c r="M31" s="57" t="s">
        <v>132</v>
      </c>
      <c r="N31" s="58" t="s">
        <v>155</v>
      </c>
      <c r="O31" s="60"/>
      <c r="P31" s="57" t="s">
        <v>132</v>
      </c>
      <c r="Q31" s="58" t="s">
        <v>155</v>
      </c>
    </row>
    <row r="32" spans="1:17" ht="12.75">
      <c r="A32" s="64">
        <v>42919</v>
      </c>
      <c r="B32" s="62">
        <v>0</v>
      </c>
      <c r="C32" s="32"/>
      <c r="D32" s="56">
        <v>42948</v>
      </c>
      <c r="E32" s="44">
        <v>0</v>
      </c>
      <c r="F32" s="32"/>
      <c r="G32" s="56">
        <v>42979</v>
      </c>
      <c r="H32" s="44">
        <v>0</v>
      </c>
      <c r="I32" s="32"/>
      <c r="J32" s="56">
        <v>43010</v>
      </c>
      <c r="K32" s="44">
        <v>0</v>
      </c>
      <c r="L32" s="32"/>
      <c r="M32" s="56">
        <v>43040</v>
      </c>
      <c r="N32" s="44">
        <v>0</v>
      </c>
      <c r="O32" s="32"/>
      <c r="P32" s="61">
        <v>43070</v>
      </c>
      <c r="Q32" s="44">
        <v>0</v>
      </c>
    </row>
    <row r="33" spans="1:17" ht="12.75">
      <c r="A33" s="64">
        <v>42920</v>
      </c>
      <c r="B33" s="63">
        <v>0</v>
      </c>
      <c r="C33" s="32"/>
      <c r="D33" s="56">
        <v>42949</v>
      </c>
      <c r="E33" s="37">
        <v>0</v>
      </c>
      <c r="F33" s="32"/>
      <c r="G33" s="56">
        <v>42982</v>
      </c>
      <c r="H33" s="37">
        <v>0</v>
      </c>
      <c r="I33" s="32"/>
      <c r="J33" s="56">
        <v>43011</v>
      </c>
      <c r="K33" s="37">
        <v>0</v>
      </c>
      <c r="L33" s="35"/>
      <c r="M33" s="278">
        <v>43041</v>
      </c>
      <c r="N33" s="37">
        <v>0</v>
      </c>
      <c r="O33" s="32"/>
      <c r="P33" s="61">
        <v>43073</v>
      </c>
      <c r="Q33" s="37">
        <v>0</v>
      </c>
    </row>
    <row r="34" spans="1:17" ht="12.75">
      <c r="A34" s="64">
        <v>42921</v>
      </c>
      <c r="B34" s="63">
        <v>0</v>
      </c>
      <c r="C34" s="32"/>
      <c r="D34" s="56">
        <v>42950</v>
      </c>
      <c r="E34" s="37">
        <v>0</v>
      </c>
      <c r="F34" s="32"/>
      <c r="G34" s="56">
        <v>42983</v>
      </c>
      <c r="H34" s="37">
        <v>0</v>
      </c>
      <c r="I34" s="32"/>
      <c r="J34" s="56">
        <v>43012</v>
      </c>
      <c r="K34" s="37">
        <v>0</v>
      </c>
      <c r="L34" s="35"/>
      <c r="M34" s="56">
        <v>43042</v>
      </c>
      <c r="N34" s="37">
        <v>0</v>
      </c>
      <c r="O34" s="32"/>
      <c r="P34" s="61">
        <v>43074</v>
      </c>
      <c r="Q34" s="37">
        <v>0</v>
      </c>
    </row>
    <row r="35" spans="1:17" ht="12.75">
      <c r="A35" s="64">
        <v>42922</v>
      </c>
      <c r="B35" s="63">
        <v>0</v>
      </c>
      <c r="C35" s="32"/>
      <c r="D35" s="56">
        <v>42951</v>
      </c>
      <c r="E35" s="37">
        <v>0</v>
      </c>
      <c r="F35" s="32"/>
      <c r="G35" s="56">
        <v>42984</v>
      </c>
      <c r="H35" s="37">
        <v>0</v>
      </c>
      <c r="I35" s="32"/>
      <c r="J35" s="56">
        <v>43013</v>
      </c>
      <c r="K35" s="37">
        <v>0</v>
      </c>
      <c r="L35" s="35"/>
      <c r="M35" s="56">
        <v>43045</v>
      </c>
      <c r="N35" s="37">
        <v>0</v>
      </c>
      <c r="O35" s="32"/>
      <c r="P35" s="61">
        <v>43075</v>
      </c>
      <c r="Q35" s="37">
        <v>0</v>
      </c>
    </row>
    <row r="36" spans="1:17" ht="12.75">
      <c r="A36" s="64">
        <v>42923</v>
      </c>
      <c r="B36" s="63">
        <v>0</v>
      </c>
      <c r="C36" s="32"/>
      <c r="D36" s="56">
        <v>42954</v>
      </c>
      <c r="E36" s="37">
        <v>0</v>
      </c>
      <c r="F36" s="32"/>
      <c r="G36" s="56">
        <v>42985</v>
      </c>
      <c r="H36" s="37">
        <v>0</v>
      </c>
      <c r="I36" s="32"/>
      <c r="J36" s="56">
        <v>43014</v>
      </c>
      <c r="K36" s="37">
        <v>0</v>
      </c>
      <c r="L36" s="35"/>
      <c r="M36" s="56">
        <v>43046</v>
      </c>
      <c r="N36" s="37">
        <v>0</v>
      </c>
      <c r="O36" s="32"/>
      <c r="P36" s="61">
        <v>43076</v>
      </c>
      <c r="Q36" s="37">
        <v>0</v>
      </c>
    </row>
    <row r="37" spans="1:17" ht="12.75">
      <c r="A37" s="64">
        <v>42926</v>
      </c>
      <c r="B37" s="63">
        <v>0</v>
      </c>
      <c r="C37" s="32"/>
      <c r="D37" s="56">
        <v>42955</v>
      </c>
      <c r="E37" s="37">
        <v>0</v>
      </c>
      <c r="F37" s="32"/>
      <c r="G37" s="56">
        <v>42986</v>
      </c>
      <c r="H37" s="37">
        <v>0</v>
      </c>
      <c r="I37" s="32"/>
      <c r="J37" s="56">
        <v>43017</v>
      </c>
      <c r="K37" s="37">
        <v>0</v>
      </c>
      <c r="L37" s="35"/>
      <c r="M37" s="56">
        <v>43047</v>
      </c>
      <c r="N37" s="37">
        <v>0</v>
      </c>
      <c r="O37" s="32"/>
      <c r="P37" s="61">
        <v>43077</v>
      </c>
      <c r="Q37" s="37">
        <v>0</v>
      </c>
    </row>
    <row r="38" spans="1:17" ht="12.75">
      <c r="A38" s="64">
        <v>42927</v>
      </c>
      <c r="B38" s="63">
        <v>0</v>
      </c>
      <c r="C38" s="32"/>
      <c r="D38" s="56">
        <v>42956</v>
      </c>
      <c r="E38" s="37">
        <v>0</v>
      </c>
      <c r="F38" s="32"/>
      <c r="G38" s="56">
        <v>42989</v>
      </c>
      <c r="H38" s="37">
        <v>0</v>
      </c>
      <c r="I38" s="32"/>
      <c r="J38" s="56">
        <v>43018</v>
      </c>
      <c r="K38" s="37">
        <v>0</v>
      </c>
      <c r="L38" s="35"/>
      <c r="M38" s="56">
        <v>43048</v>
      </c>
      <c r="N38" s="37">
        <v>0</v>
      </c>
      <c r="O38" s="32"/>
      <c r="P38" s="61">
        <v>43080</v>
      </c>
      <c r="Q38" s="37">
        <v>0</v>
      </c>
    </row>
    <row r="39" spans="1:17" ht="12.75">
      <c r="A39" s="64">
        <v>42928</v>
      </c>
      <c r="B39" s="63">
        <v>0</v>
      </c>
      <c r="C39" s="32"/>
      <c r="D39" s="56">
        <v>42957</v>
      </c>
      <c r="E39" s="37">
        <v>0</v>
      </c>
      <c r="F39" s="262"/>
      <c r="G39" s="56">
        <v>42990</v>
      </c>
      <c r="H39" s="37">
        <v>0</v>
      </c>
      <c r="I39" s="262"/>
      <c r="J39" s="56">
        <v>43019</v>
      </c>
      <c r="K39" s="37">
        <v>0</v>
      </c>
      <c r="L39" s="263"/>
      <c r="M39" s="56">
        <v>43049</v>
      </c>
      <c r="N39" s="37">
        <v>0</v>
      </c>
      <c r="O39" s="262"/>
      <c r="P39" s="61">
        <v>43081</v>
      </c>
      <c r="Q39" s="37">
        <v>0</v>
      </c>
    </row>
    <row r="40" spans="1:17" ht="12.75">
      <c r="A40" s="64">
        <v>42929</v>
      </c>
      <c r="B40" s="63">
        <v>0</v>
      </c>
      <c r="C40" s="32"/>
      <c r="D40" s="56">
        <v>42958</v>
      </c>
      <c r="E40" s="37">
        <v>0</v>
      </c>
      <c r="F40" s="262"/>
      <c r="G40" s="56">
        <v>42991</v>
      </c>
      <c r="H40" s="37">
        <v>0</v>
      </c>
      <c r="I40" s="262"/>
      <c r="J40" s="278">
        <v>43020</v>
      </c>
      <c r="K40" s="37">
        <v>0</v>
      </c>
      <c r="L40" s="263"/>
      <c r="M40" s="56">
        <v>43052</v>
      </c>
      <c r="N40" s="37">
        <v>0</v>
      </c>
      <c r="O40" s="262"/>
      <c r="P40" s="61">
        <v>43082</v>
      </c>
      <c r="Q40" s="37">
        <v>0</v>
      </c>
    </row>
    <row r="41" spans="1:17" ht="12.75">
      <c r="A41" s="64">
        <v>42930</v>
      </c>
      <c r="B41" s="63">
        <v>0</v>
      </c>
      <c r="C41" s="33"/>
      <c r="D41" s="56">
        <v>42961</v>
      </c>
      <c r="E41" s="43">
        <v>0</v>
      </c>
      <c r="F41" s="264"/>
      <c r="G41" s="56">
        <v>42992</v>
      </c>
      <c r="H41" s="37">
        <v>0</v>
      </c>
      <c r="I41" s="264"/>
      <c r="J41" s="56">
        <v>43021</v>
      </c>
      <c r="K41" s="43">
        <v>0</v>
      </c>
      <c r="L41" s="264"/>
      <c r="M41" s="56">
        <v>43053</v>
      </c>
      <c r="N41" s="37">
        <v>0</v>
      </c>
      <c r="O41" s="264"/>
      <c r="P41" s="61">
        <v>43083</v>
      </c>
      <c r="Q41" s="37">
        <v>0</v>
      </c>
    </row>
    <row r="42" spans="1:17" ht="12.75">
      <c r="A42" s="64">
        <v>42933</v>
      </c>
      <c r="B42" s="63">
        <v>0</v>
      </c>
      <c r="C42" s="34"/>
      <c r="D42" s="56">
        <v>42962</v>
      </c>
      <c r="E42" s="37">
        <v>0</v>
      </c>
      <c r="F42" s="265"/>
      <c r="G42" s="56">
        <v>42993</v>
      </c>
      <c r="H42" s="44">
        <v>0</v>
      </c>
      <c r="I42" s="265"/>
      <c r="J42" s="56">
        <v>43024</v>
      </c>
      <c r="K42" s="37">
        <v>0</v>
      </c>
      <c r="L42" s="265"/>
      <c r="M42" s="278">
        <v>43054</v>
      </c>
      <c r="N42" s="37">
        <v>0</v>
      </c>
      <c r="O42" s="262"/>
      <c r="P42" s="61">
        <v>43084</v>
      </c>
      <c r="Q42" s="37">
        <v>0</v>
      </c>
    </row>
    <row r="43" spans="1:17" ht="12.75">
      <c r="A43" s="64">
        <v>42934</v>
      </c>
      <c r="B43" s="63">
        <v>0</v>
      </c>
      <c r="C43" s="32"/>
      <c r="D43" s="56">
        <v>42963</v>
      </c>
      <c r="E43" s="37">
        <v>0</v>
      </c>
      <c r="F43" s="262"/>
      <c r="G43" s="56">
        <v>42996</v>
      </c>
      <c r="H43" s="37">
        <v>0</v>
      </c>
      <c r="I43" s="262"/>
      <c r="J43" s="56">
        <v>43025</v>
      </c>
      <c r="K43" s="37">
        <v>0</v>
      </c>
      <c r="L43" s="262"/>
      <c r="M43" s="56">
        <v>43055</v>
      </c>
      <c r="N43" s="37">
        <v>0</v>
      </c>
      <c r="O43" s="262"/>
      <c r="P43" s="61">
        <v>43087</v>
      </c>
      <c r="Q43" s="37">
        <v>0</v>
      </c>
    </row>
    <row r="44" spans="1:17" ht="12.75">
      <c r="A44" s="64">
        <v>42935</v>
      </c>
      <c r="B44" s="63">
        <v>0</v>
      </c>
      <c r="C44" s="32"/>
      <c r="D44" s="56">
        <v>42964</v>
      </c>
      <c r="E44" s="37">
        <v>0</v>
      </c>
      <c r="F44" s="262"/>
      <c r="G44" s="56">
        <v>42997</v>
      </c>
      <c r="H44" s="37">
        <v>0</v>
      </c>
      <c r="I44" s="262"/>
      <c r="J44" s="56">
        <v>43026</v>
      </c>
      <c r="K44" s="37">
        <v>0</v>
      </c>
      <c r="L44" s="262"/>
      <c r="M44" s="56">
        <v>43056</v>
      </c>
      <c r="N44" s="37">
        <v>0</v>
      </c>
      <c r="O44" s="262"/>
      <c r="P44" s="61">
        <v>43088</v>
      </c>
      <c r="Q44" s="37">
        <v>0</v>
      </c>
    </row>
    <row r="45" spans="1:17" ht="12.75">
      <c r="A45" s="64">
        <v>42936</v>
      </c>
      <c r="B45" s="63">
        <v>0</v>
      </c>
      <c r="C45" s="32"/>
      <c r="D45" s="56">
        <v>42965</v>
      </c>
      <c r="E45" s="37">
        <v>0</v>
      </c>
      <c r="F45" s="262"/>
      <c r="G45" s="56">
        <v>42998</v>
      </c>
      <c r="H45" s="37">
        <v>0</v>
      </c>
      <c r="I45" s="262"/>
      <c r="J45" s="56">
        <v>43027</v>
      </c>
      <c r="K45" s="37">
        <v>0</v>
      </c>
      <c r="L45" s="262"/>
      <c r="M45" s="56">
        <v>43059</v>
      </c>
      <c r="N45" s="37">
        <v>0</v>
      </c>
      <c r="O45" s="262"/>
      <c r="P45" s="61">
        <v>43089</v>
      </c>
      <c r="Q45" s="37">
        <v>0</v>
      </c>
    </row>
    <row r="46" spans="1:17" ht="12.75">
      <c r="A46" s="64">
        <v>42937</v>
      </c>
      <c r="B46" s="63">
        <v>0</v>
      </c>
      <c r="C46" s="32"/>
      <c r="D46" s="56">
        <v>42968</v>
      </c>
      <c r="E46" s="37">
        <v>0</v>
      </c>
      <c r="F46" s="262"/>
      <c r="G46" s="56">
        <v>42999</v>
      </c>
      <c r="H46" s="37">
        <v>0</v>
      </c>
      <c r="I46" s="262"/>
      <c r="J46" s="56">
        <v>43028</v>
      </c>
      <c r="K46" s="37">
        <v>0</v>
      </c>
      <c r="L46" s="262"/>
      <c r="M46" s="56">
        <v>43060</v>
      </c>
      <c r="N46" s="37">
        <v>0</v>
      </c>
      <c r="O46" s="262"/>
      <c r="P46" s="61">
        <v>43090</v>
      </c>
      <c r="Q46" s="37">
        <v>0</v>
      </c>
    </row>
    <row r="47" spans="1:17" ht="12.75">
      <c r="A47" s="64">
        <v>42940</v>
      </c>
      <c r="B47" s="63">
        <v>0</v>
      </c>
      <c r="C47" s="32"/>
      <c r="D47" s="56">
        <v>42969</v>
      </c>
      <c r="E47" s="37">
        <v>0</v>
      </c>
      <c r="F47" s="262"/>
      <c r="G47" s="56">
        <v>43000</v>
      </c>
      <c r="H47" s="37">
        <v>0</v>
      </c>
      <c r="I47" s="262"/>
      <c r="J47" s="56">
        <v>43031</v>
      </c>
      <c r="K47" s="37">
        <v>0</v>
      </c>
      <c r="L47" s="262"/>
      <c r="M47" s="56">
        <v>43061</v>
      </c>
      <c r="N47" s="37">
        <v>0</v>
      </c>
      <c r="O47" s="262"/>
      <c r="P47" s="61">
        <v>43091</v>
      </c>
      <c r="Q47" s="37">
        <v>0</v>
      </c>
    </row>
    <row r="48" spans="1:17" ht="12.75">
      <c r="A48" s="64">
        <v>42941</v>
      </c>
      <c r="B48" s="63">
        <v>0</v>
      </c>
      <c r="C48" s="32"/>
      <c r="D48" s="56">
        <v>42970</v>
      </c>
      <c r="E48" s="37">
        <v>0</v>
      </c>
      <c r="F48" s="262"/>
      <c r="G48" s="56">
        <v>43003</v>
      </c>
      <c r="H48" s="37">
        <v>0</v>
      </c>
      <c r="I48" s="262"/>
      <c r="J48" s="56">
        <v>43032</v>
      </c>
      <c r="K48" s="37">
        <v>0</v>
      </c>
      <c r="L48" s="262"/>
      <c r="M48" s="56">
        <v>43062</v>
      </c>
      <c r="N48" s="37">
        <v>0</v>
      </c>
      <c r="O48" s="262"/>
      <c r="P48" s="279">
        <v>43094</v>
      </c>
      <c r="Q48" s="37">
        <v>0</v>
      </c>
    </row>
    <row r="49" spans="1:17" ht="12.75">
      <c r="A49" s="64">
        <v>42942</v>
      </c>
      <c r="B49" s="63">
        <v>0</v>
      </c>
      <c r="C49" s="32"/>
      <c r="D49" s="56">
        <v>42971</v>
      </c>
      <c r="E49" s="37">
        <v>0</v>
      </c>
      <c r="F49" s="262"/>
      <c r="G49" s="56">
        <v>43004</v>
      </c>
      <c r="H49" s="37">
        <v>0</v>
      </c>
      <c r="I49" s="262"/>
      <c r="J49" s="56">
        <v>43033</v>
      </c>
      <c r="K49" s="37">
        <v>0</v>
      </c>
      <c r="L49" s="262"/>
      <c r="M49" s="56">
        <v>43063</v>
      </c>
      <c r="N49" s="37">
        <v>0</v>
      </c>
      <c r="O49" s="262"/>
      <c r="P49" s="61">
        <v>43095</v>
      </c>
      <c r="Q49" s="37">
        <v>0</v>
      </c>
    </row>
    <row r="50" spans="1:17" ht="12.75">
      <c r="A50" s="64">
        <v>42943</v>
      </c>
      <c r="B50" s="63">
        <v>0</v>
      </c>
      <c r="C50" s="32"/>
      <c r="D50" s="56">
        <v>42972</v>
      </c>
      <c r="E50" s="37">
        <v>0</v>
      </c>
      <c r="F50" s="32"/>
      <c r="G50" s="56">
        <v>43005</v>
      </c>
      <c r="H50" s="37">
        <v>0</v>
      </c>
      <c r="I50" s="32"/>
      <c r="J50" s="56">
        <v>43034</v>
      </c>
      <c r="K50" s="37">
        <v>0</v>
      </c>
      <c r="L50" s="32"/>
      <c r="M50" s="56">
        <v>43066</v>
      </c>
      <c r="N50" s="37">
        <v>0</v>
      </c>
      <c r="O50" s="32"/>
      <c r="P50" s="61">
        <v>43096</v>
      </c>
      <c r="Q50" s="37">
        <v>0</v>
      </c>
    </row>
    <row r="51" spans="1:17" ht="12.75">
      <c r="A51" s="64">
        <v>42944</v>
      </c>
      <c r="B51" s="382">
        <v>40000000</v>
      </c>
      <c r="C51" s="32"/>
      <c r="D51" s="56">
        <v>42975</v>
      </c>
      <c r="E51" s="37">
        <v>0</v>
      </c>
      <c r="F51" s="32"/>
      <c r="G51" s="56">
        <v>43006</v>
      </c>
      <c r="H51" s="37">
        <v>0</v>
      </c>
      <c r="I51" s="32"/>
      <c r="J51" s="56">
        <v>43035</v>
      </c>
      <c r="K51" s="37">
        <v>0</v>
      </c>
      <c r="L51" s="32"/>
      <c r="M51" s="56">
        <v>43067</v>
      </c>
      <c r="N51" s="37">
        <v>0</v>
      </c>
      <c r="O51" s="32"/>
      <c r="P51" s="61">
        <v>43097</v>
      </c>
      <c r="Q51" s="37">
        <v>0</v>
      </c>
    </row>
    <row r="52" spans="1:17" ht="12.75">
      <c r="A52" s="64">
        <v>42947</v>
      </c>
      <c r="B52" s="63">
        <v>0</v>
      </c>
      <c r="C52" s="32"/>
      <c r="D52" s="56">
        <v>42976</v>
      </c>
      <c r="E52" s="37">
        <v>0</v>
      </c>
      <c r="F52" s="32"/>
      <c r="G52" s="56">
        <v>43007</v>
      </c>
      <c r="H52" s="37">
        <v>0</v>
      </c>
      <c r="I52" s="32"/>
      <c r="J52" s="56">
        <v>43038</v>
      </c>
      <c r="K52" s="37">
        <v>0</v>
      </c>
      <c r="L52" s="32"/>
      <c r="M52" s="56">
        <v>43068</v>
      </c>
      <c r="N52" s="37">
        <v>0</v>
      </c>
      <c r="O52" s="32"/>
      <c r="P52" s="61">
        <v>43098</v>
      </c>
      <c r="Q52" s="37">
        <v>0</v>
      </c>
    </row>
    <row r="53" spans="1:17" ht="12.75">
      <c r="A53" s="65"/>
      <c r="B53" s="63"/>
      <c r="C53" s="32"/>
      <c r="D53" s="56">
        <v>42977</v>
      </c>
      <c r="E53" s="37">
        <v>0</v>
      </c>
      <c r="F53" s="32"/>
      <c r="G53" s="56"/>
      <c r="H53" s="37"/>
      <c r="I53" s="32"/>
      <c r="J53" s="56">
        <v>43039</v>
      </c>
      <c r="K53" s="37"/>
      <c r="L53" s="32"/>
      <c r="M53" s="56">
        <v>43069</v>
      </c>
      <c r="N53" s="37">
        <v>0</v>
      </c>
      <c r="O53" s="32"/>
      <c r="P53" s="61"/>
      <c r="Q53" s="37"/>
    </row>
    <row r="54" spans="1:17" ht="12.75">
      <c r="A54" s="65"/>
      <c r="B54" s="63"/>
      <c r="C54" s="32"/>
      <c r="D54" s="56">
        <v>42978</v>
      </c>
      <c r="E54" s="37">
        <v>0</v>
      </c>
      <c r="F54" s="32"/>
      <c r="G54" s="39"/>
      <c r="H54" s="37"/>
      <c r="I54" s="32"/>
      <c r="J54" s="36"/>
      <c r="K54" s="37"/>
      <c r="L54" s="32"/>
      <c r="M54" s="39"/>
      <c r="N54" s="37"/>
      <c r="O54" s="32"/>
      <c r="P54" s="42"/>
      <c r="Q54" s="37"/>
    </row>
    <row r="55" spans="1:17" ht="12.75">
      <c r="A55" s="66" t="s">
        <v>115</v>
      </c>
      <c r="B55" s="67">
        <f>SUM(B32:B54)</f>
        <v>40000000</v>
      </c>
      <c r="C55" s="32"/>
      <c r="D55" s="66" t="s">
        <v>133</v>
      </c>
      <c r="E55" s="67">
        <f>SUM(E32:E54)</f>
        <v>0</v>
      </c>
      <c r="F55" s="32"/>
      <c r="G55" s="66" t="s">
        <v>133</v>
      </c>
      <c r="H55" s="67">
        <f>SUM(H32:H54)</f>
        <v>0</v>
      </c>
      <c r="I55" s="32"/>
      <c r="J55" s="66" t="s">
        <v>115</v>
      </c>
      <c r="K55" s="67">
        <f>SUM(K32:K54)</f>
        <v>0</v>
      </c>
      <c r="L55" s="32"/>
      <c r="M55" s="66" t="s">
        <v>115</v>
      </c>
      <c r="N55" s="67">
        <f>SUM(N32:N54)</f>
        <v>0</v>
      </c>
      <c r="O55" s="32"/>
      <c r="P55" s="66" t="s">
        <v>115</v>
      </c>
      <c r="Q55" s="67">
        <f>SUM(Q32:Q54)</f>
        <v>0</v>
      </c>
    </row>
  </sheetData>
  <sheetProtection/>
  <mergeCells count="13">
    <mergeCell ref="M2:N2"/>
    <mergeCell ref="J2:K2"/>
    <mergeCell ref="G2:H2"/>
    <mergeCell ref="A1:Q1"/>
    <mergeCell ref="M30:N30"/>
    <mergeCell ref="P30:Q30"/>
    <mergeCell ref="D2:E2"/>
    <mergeCell ref="A2:B2"/>
    <mergeCell ref="P2:Q2"/>
    <mergeCell ref="A30:B30"/>
    <mergeCell ref="D30:E30"/>
    <mergeCell ref="G30:H30"/>
    <mergeCell ref="J30:K30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1"/>
  <sheetViews>
    <sheetView showGridLines="0" zoomScalePageLayoutView="0" workbookViewId="0" topLeftCell="D1">
      <selection activeCell="D6" sqref="D6:D11"/>
    </sheetView>
  </sheetViews>
  <sheetFormatPr defaultColWidth="9.140625" defaultRowHeight="12.75"/>
  <cols>
    <col min="1" max="1" width="11.140625" style="0" customWidth="1"/>
    <col min="2" max="2" width="12.421875" style="0" customWidth="1"/>
    <col min="3" max="3" width="15.140625" style="0" customWidth="1"/>
    <col min="4" max="4" width="23.28125" style="0" customWidth="1"/>
    <col min="5" max="5" width="11.421875" style="0" customWidth="1"/>
    <col min="6" max="6" width="13.140625" style="2" bestFit="1" customWidth="1"/>
    <col min="7" max="7" width="16.28125" style="2" customWidth="1"/>
    <col min="8" max="8" width="10.140625" style="0" bestFit="1" customWidth="1"/>
    <col min="9" max="9" width="14.00390625" style="0" customWidth="1"/>
    <col min="10" max="10" width="10.140625" style="20" bestFit="1" customWidth="1"/>
    <col min="11" max="11" width="13.140625" style="13" bestFit="1" customWidth="1"/>
    <col min="12" max="12" width="12.00390625" style="0" bestFit="1" customWidth="1"/>
    <col min="14" max="14" width="20.8515625" style="0" bestFit="1" customWidth="1"/>
  </cols>
  <sheetData>
    <row r="1" spans="1:11" ht="15.75" thickBot="1">
      <c r="A1" s="435" t="s">
        <v>493</v>
      </c>
      <c r="B1" s="436"/>
      <c r="C1" s="436"/>
      <c r="D1" s="436"/>
      <c r="E1" s="436"/>
      <c r="F1" s="436"/>
      <c r="G1" s="436"/>
      <c r="H1" s="436"/>
      <c r="I1" s="436"/>
      <c r="J1" s="436"/>
      <c r="K1" s="437"/>
    </row>
    <row r="2" spans="1:11" ht="12.75">
      <c r="A2" s="454" t="s">
        <v>140</v>
      </c>
      <c r="B2" s="426" t="s">
        <v>1</v>
      </c>
      <c r="C2" s="426" t="s">
        <v>2</v>
      </c>
      <c r="D2" s="426" t="s">
        <v>3</v>
      </c>
      <c r="E2" s="442" t="s">
        <v>1032</v>
      </c>
      <c r="F2" s="445" t="s">
        <v>4</v>
      </c>
      <c r="G2" s="445"/>
      <c r="H2" s="445"/>
      <c r="I2" s="445"/>
      <c r="J2" s="445"/>
      <c r="K2" s="446"/>
    </row>
    <row r="3" spans="1:11" ht="12.75">
      <c r="A3" s="455"/>
      <c r="B3" s="427"/>
      <c r="C3" s="427"/>
      <c r="D3" s="427"/>
      <c r="E3" s="443"/>
      <c r="F3" s="427" t="s">
        <v>5</v>
      </c>
      <c r="G3" s="427"/>
      <c r="H3" s="427"/>
      <c r="I3" s="427"/>
      <c r="J3" s="427" t="s">
        <v>6</v>
      </c>
      <c r="K3" s="457"/>
    </row>
    <row r="4" spans="1:11" ht="16.5" customHeight="1">
      <c r="A4" s="455"/>
      <c r="B4" s="427"/>
      <c r="C4" s="427"/>
      <c r="D4" s="427"/>
      <c r="E4" s="443"/>
      <c r="F4" s="438" t="s">
        <v>9</v>
      </c>
      <c r="G4" s="440" t="s">
        <v>150</v>
      </c>
      <c r="H4" s="427" t="s">
        <v>7</v>
      </c>
      <c r="I4" s="427"/>
      <c r="J4" s="451" t="s">
        <v>8</v>
      </c>
      <c r="K4" s="449" t="s">
        <v>149</v>
      </c>
    </row>
    <row r="5" spans="1:11" ht="16.5" customHeight="1" thickBot="1">
      <c r="A5" s="456"/>
      <c r="B5" s="428"/>
      <c r="C5" s="428"/>
      <c r="D5" s="428"/>
      <c r="E5" s="444"/>
      <c r="F5" s="439"/>
      <c r="G5" s="441"/>
      <c r="H5" s="105" t="s">
        <v>8</v>
      </c>
      <c r="I5" s="106" t="s">
        <v>149</v>
      </c>
      <c r="J5" s="452"/>
      <c r="K5" s="450"/>
    </row>
    <row r="6" spans="1:11" s="7" customFormat="1" ht="12.75">
      <c r="A6" s="462">
        <v>21</v>
      </c>
      <c r="B6" s="462" t="s">
        <v>111</v>
      </c>
      <c r="C6" s="464">
        <v>2105401</v>
      </c>
      <c r="D6" s="466" t="s">
        <v>777</v>
      </c>
      <c r="E6" s="460">
        <v>679</v>
      </c>
      <c r="F6" s="458">
        <v>11543</v>
      </c>
      <c r="G6" s="458">
        <v>34629</v>
      </c>
      <c r="H6" s="369">
        <v>42794</v>
      </c>
      <c r="I6" s="370">
        <f>G6/6</f>
        <v>5771.5</v>
      </c>
      <c r="J6" s="355">
        <v>42888</v>
      </c>
      <c r="K6" s="371">
        <v>5771.5</v>
      </c>
    </row>
    <row r="7" spans="1:11" s="7" customFormat="1" ht="12.75">
      <c r="A7" s="463"/>
      <c r="B7" s="463"/>
      <c r="C7" s="464"/>
      <c r="D7" s="467" t="s">
        <v>777</v>
      </c>
      <c r="E7" s="460"/>
      <c r="F7" s="459">
        <v>11543</v>
      </c>
      <c r="G7" s="459">
        <v>34629</v>
      </c>
      <c r="H7" s="372">
        <v>42822</v>
      </c>
      <c r="I7" s="143">
        <f>I6</f>
        <v>5771.5</v>
      </c>
      <c r="J7" s="31">
        <v>42886</v>
      </c>
      <c r="K7" s="149">
        <v>5771.5</v>
      </c>
    </row>
    <row r="8" spans="1:11" s="7" customFormat="1" ht="12.75">
      <c r="A8" s="463"/>
      <c r="B8" s="463"/>
      <c r="C8" s="464"/>
      <c r="D8" s="467" t="s">
        <v>777</v>
      </c>
      <c r="E8" s="460"/>
      <c r="F8" s="459">
        <v>11543</v>
      </c>
      <c r="G8" s="459">
        <v>34629</v>
      </c>
      <c r="H8" s="372">
        <v>42853</v>
      </c>
      <c r="I8" s="143">
        <f>I7</f>
        <v>5771.5</v>
      </c>
      <c r="J8" s="31">
        <v>42886</v>
      </c>
      <c r="K8" s="149">
        <v>5771.5</v>
      </c>
    </row>
    <row r="9" spans="1:11" s="7" customFormat="1" ht="12.75">
      <c r="A9" s="463"/>
      <c r="B9" s="463"/>
      <c r="C9" s="464"/>
      <c r="D9" s="467" t="s">
        <v>777</v>
      </c>
      <c r="E9" s="460"/>
      <c r="F9" s="459">
        <v>11543</v>
      </c>
      <c r="G9" s="459">
        <v>34629</v>
      </c>
      <c r="H9" s="372">
        <v>42883</v>
      </c>
      <c r="I9" s="143">
        <f>I8</f>
        <v>5771.5</v>
      </c>
      <c r="J9" s="108">
        <v>42962</v>
      </c>
      <c r="K9" s="109">
        <v>5771.5</v>
      </c>
    </row>
    <row r="10" spans="1:11" s="7" customFormat="1" ht="12.75">
      <c r="A10" s="463"/>
      <c r="B10" s="463"/>
      <c r="C10" s="464"/>
      <c r="D10" s="467" t="s">
        <v>777</v>
      </c>
      <c r="E10" s="460"/>
      <c r="F10" s="459">
        <v>11543</v>
      </c>
      <c r="G10" s="459">
        <v>34629</v>
      </c>
      <c r="H10" s="372">
        <v>42914</v>
      </c>
      <c r="I10" s="143">
        <f>I9</f>
        <v>5771.5</v>
      </c>
      <c r="J10" s="108">
        <v>42962</v>
      </c>
      <c r="K10" s="109">
        <v>5771.5</v>
      </c>
    </row>
    <row r="11" spans="1:11" s="7" customFormat="1" ht="13.5" thickBot="1">
      <c r="A11" s="463"/>
      <c r="B11" s="463"/>
      <c r="C11" s="465"/>
      <c r="D11" s="467" t="s">
        <v>777</v>
      </c>
      <c r="E11" s="461"/>
      <c r="F11" s="459">
        <v>11543</v>
      </c>
      <c r="G11" s="459">
        <v>34629</v>
      </c>
      <c r="H11" s="372">
        <v>42944</v>
      </c>
      <c r="I11" s="143">
        <f>I10</f>
        <v>5771.5</v>
      </c>
      <c r="J11" s="31"/>
      <c r="K11" s="149"/>
    </row>
    <row r="12" spans="1:11" s="7" customFormat="1" ht="13.5" thickBot="1">
      <c r="A12" s="282"/>
      <c r="B12" s="114" t="s">
        <v>107</v>
      </c>
      <c r="C12" s="113"/>
      <c r="D12" s="283">
        <f>COUNT(C6:C11)</f>
        <v>1</v>
      </c>
      <c r="E12" s="115">
        <f>SUM(E6:E11)</f>
        <v>679</v>
      </c>
      <c r="F12" s="172">
        <f>F6</f>
        <v>11543</v>
      </c>
      <c r="G12" s="172">
        <f>G6</f>
        <v>34629</v>
      </c>
      <c r="H12" s="117">
        <f>COUNT(H6:H11)</f>
        <v>6</v>
      </c>
      <c r="I12" s="116">
        <f>SUM(I6:I11)</f>
        <v>34629</v>
      </c>
      <c r="J12" s="205">
        <f>COUNT(J6:J11)</f>
        <v>5</v>
      </c>
      <c r="K12" s="201">
        <f>SUM(K6:K11)</f>
        <v>28857.5</v>
      </c>
    </row>
    <row r="13" spans="1:11" s="7" customFormat="1" ht="12.75">
      <c r="A13" s="3"/>
      <c r="B13" s="3"/>
      <c r="C13"/>
      <c r="D13" s="8"/>
      <c r="E13" s="8"/>
      <c r="F13" s="122"/>
      <c r="G13" s="122"/>
      <c r="H13" s="52"/>
      <c r="I13" s="51" t="s">
        <v>108</v>
      </c>
      <c r="J13" s="53"/>
      <c r="K13" s="54">
        <f>K12/G12</f>
        <v>0.8333333333333334</v>
      </c>
    </row>
    <row r="14" spans="1:11" ht="13.5" thickBot="1">
      <c r="A14" s="3"/>
      <c r="B14" s="3"/>
      <c r="D14" s="8"/>
      <c r="E14" s="8"/>
      <c r="F14" s="122"/>
      <c r="G14" s="122"/>
      <c r="H14" s="8"/>
      <c r="I14" s="9"/>
      <c r="J14" s="19"/>
      <c r="K14" s="18"/>
    </row>
    <row r="15" spans="1:11" ht="12.75">
      <c r="A15" s="3"/>
      <c r="B15" s="3"/>
      <c r="D15" s="8"/>
      <c r="E15" s="8"/>
      <c r="F15" s="122"/>
      <c r="G15" s="122"/>
      <c r="H15" s="8"/>
      <c r="I15" s="409" t="s">
        <v>109</v>
      </c>
      <c r="J15" s="410"/>
      <c r="K15" s="411"/>
    </row>
    <row r="16" spans="1:11" ht="15.75" thickBot="1">
      <c r="A16" s="3"/>
      <c r="B16" s="3"/>
      <c r="D16" s="8"/>
      <c r="E16" s="8"/>
      <c r="F16" s="122"/>
      <c r="G16" s="122"/>
      <c r="H16" s="8"/>
      <c r="I16" s="406">
        <f>COUNT(J6:J11)</f>
        <v>5</v>
      </c>
      <c r="J16" s="407"/>
      <c r="K16" s="408"/>
    </row>
    <row r="17" spans="7:8" ht="12.75">
      <c r="G17" s="122"/>
      <c r="H17" s="8"/>
    </row>
    <row r="18" ht="12.75">
      <c r="H18" s="8"/>
    </row>
    <row r="19" ht="12.75">
      <c r="H19" s="8"/>
    </row>
    <row r="20" ht="12.75">
      <c r="H20" s="8"/>
    </row>
    <row r="21" ht="12.75">
      <c r="H21" s="8"/>
    </row>
  </sheetData>
  <sheetProtection/>
  <mergeCells count="23">
    <mergeCell ref="E6:E11"/>
    <mergeCell ref="F6:F11"/>
    <mergeCell ref="A6:A11"/>
    <mergeCell ref="B6:B11"/>
    <mergeCell ref="C6:C11"/>
    <mergeCell ref="D6:D11"/>
    <mergeCell ref="I15:K15"/>
    <mergeCell ref="I16:K16"/>
    <mergeCell ref="G6:G11"/>
    <mergeCell ref="G4:G5"/>
    <mergeCell ref="H4:I4"/>
    <mergeCell ref="J4:J5"/>
    <mergeCell ref="K4:K5"/>
    <mergeCell ref="A1:K1"/>
    <mergeCell ref="A2:A5"/>
    <mergeCell ref="B2:B5"/>
    <mergeCell ref="C2:C5"/>
    <mergeCell ref="D2:D5"/>
    <mergeCell ref="E2:E5"/>
    <mergeCell ref="F2:K2"/>
    <mergeCell ref="F3:I3"/>
    <mergeCell ref="J3:K3"/>
    <mergeCell ref="F4:F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91"/>
  <sheetViews>
    <sheetView zoomScalePageLayoutView="0" workbookViewId="0" topLeftCell="D140">
      <selection activeCell="K157" sqref="K157:K162"/>
    </sheetView>
  </sheetViews>
  <sheetFormatPr defaultColWidth="9.140625" defaultRowHeight="12.75"/>
  <cols>
    <col min="1" max="1" width="11.421875" style="0" customWidth="1"/>
    <col min="2" max="2" width="12.8515625" style="0" customWidth="1"/>
    <col min="3" max="3" width="13.8515625" style="0" customWidth="1"/>
    <col min="4" max="4" width="17.00390625" style="0" customWidth="1"/>
    <col min="6" max="6" width="14.7109375" style="0" customWidth="1"/>
    <col min="7" max="7" width="16.8515625" style="0" customWidth="1"/>
    <col min="8" max="8" width="10.421875" style="0" customWidth="1"/>
    <col min="9" max="9" width="16.140625" style="0" customWidth="1"/>
    <col min="10" max="10" width="11.57421875" style="0" customWidth="1"/>
    <col min="11" max="11" width="14.7109375" style="2" customWidth="1"/>
    <col min="12" max="12" width="12.00390625" style="0" customWidth="1"/>
  </cols>
  <sheetData>
    <row r="1" spans="1:11" ht="15.75" thickBot="1">
      <c r="A1" s="435" t="s">
        <v>494</v>
      </c>
      <c r="B1" s="436"/>
      <c r="C1" s="436"/>
      <c r="D1" s="436"/>
      <c r="E1" s="436"/>
      <c r="F1" s="436"/>
      <c r="G1" s="436"/>
      <c r="H1" s="436"/>
      <c r="I1" s="436"/>
      <c r="J1" s="436"/>
      <c r="K1" s="437"/>
    </row>
    <row r="2" spans="1:11" ht="12.75">
      <c r="A2" s="454" t="s">
        <v>0</v>
      </c>
      <c r="B2" s="426" t="s">
        <v>1</v>
      </c>
      <c r="C2" s="426" t="s">
        <v>2</v>
      </c>
      <c r="D2" s="426" t="s">
        <v>3</v>
      </c>
      <c r="E2" s="442" t="s">
        <v>1031</v>
      </c>
      <c r="F2" s="445" t="s">
        <v>4</v>
      </c>
      <c r="G2" s="445"/>
      <c r="H2" s="445"/>
      <c r="I2" s="445"/>
      <c r="J2" s="445"/>
      <c r="K2" s="446"/>
    </row>
    <row r="3" spans="1:11" ht="12.75">
      <c r="A3" s="455"/>
      <c r="B3" s="427"/>
      <c r="C3" s="427"/>
      <c r="D3" s="427"/>
      <c r="E3" s="443"/>
      <c r="F3" s="427" t="s">
        <v>5</v>
      </c>
      <c r="G3" s="427"/>
      <c r="H3" s="427"/>
      <c r="I3" s="427"/>
      <c r="J3" s="427" t="s">
        <v>6</v>
      </c>
      <c r="K3" s="457"/>
    </row>
    <row r="4" spans="1:11" ht="12.75">
      <c r="A4" s="455"/>
      <c r="B4" s="427"/>
      <c r="C4" s="427"/>
      <c r="D4" s="427"/>
      <c r="E4" s="443"/>
      <c r="F4" s="503" t="s">
        <v>9</v>
      </c>
      <c r="G4" s="499" t="s">
        <v>150</v>
      </c>
      <c r="H4" s="427" t="s">
        <v>7</v>
      </c>
      <c r="I4" s="427"/>
      <c r="J4" s="427" t="s">
        <v>8</v>
      </c>
      <c r="K4" s="501" t="s">
        <v>149</v>
      </c>
    </row>
    <row r="5" spans="1:11" ht="13.5" thickBot="1">
      <c r="A5" s="456"/>
      <c r="B5" s="428"/>
      <c r="C5" s="428"/>
      <c r="D5" s="428"/>
      <c r="E5" s="444"/>
      <c r="F5" s="504"/>
      <c r="G5" s="500"/>
      <c r="H5" s="105" t="s">
        <v>8</v>
      </c>
      <c r="I5" s="134" t="s">
        <v>149</v>
      </c>
      <c r="J5" s="428"/>
      <c r="K5" s="502"/>
    </row>
    <row r="6" spans="1:11" ht="12.75">
      <c r="A6" s="474">
        <v>22</v>
      </c>
      <c r="B6" s="474" t="s">
        <v>100</v>
      </c>
      <c r="C6" s="483">
        <v>2200053</v>
      </c>
      <c r="D6" s="486" t="s">
        <v>324</v>
      </c>
      <c r="E6" s="489">
        <v>781</v>
      </c>
      <c r="F6" s="480">
        <f>E6*17</f>
        <v>13277</v>
      </c>
      <c r="G6" s="480">
        <f>E6*51</f>
        <v>39831</v>
      </c>
      <c r="H6" s="315">
        <v>42737</v>
      </c>
      <c r="I6" s="367">
        <f>G6/6</f>
        <v>6638.5</v>
      </c>
      <c r="J6" s="368">
        <v>42803</v>
      </c>
      <c r="K6" s="316">
        <v>6638.5</v>
      </c>
    </row>
    <row r="7" spans="1:11" ht="12.75">
      <c r="A7" s="474"/>
      <c r="B7" s="474"/>
      <c r="C7" s="483"/>
      <c r="D7" s="486"/>
      <c r="E7" s="489"/>
      <c r="F7" s="480"/>
      <c r="G7" s="480"/>
      <c r="H7" s="46">
        <v>42768</v>
      </c>
      <c r="I7" s="107">
        <f>I6</f>
        <v>6638.5</v>
      </c>
      <c r="J7" s="124">
        <v>42803</v>
      </c>
      <c r="K7" s="103">
        <v>6638.5</v>
      </c>
    </row>
    <row r="8" spans="1:11" ht="12.75">
      <c r="A8" s="474"/>
      <c r="B8" s="474"/>
      <c r="C8" s="483"/>
      <c r="D8" s="486"/>
      <c r="E8" s="489"/>
      <c r="F8" s="480"/>
      <c r="G8" s="480"/>
      <c r="H8" s="46">
        <v>42796</v>
      </c>
      <c r="I8" s="107">
        <f>I7</f>
        <v>6638.5</v>
      </c>
      <c r="J8" s="124">
        <v>42803</v>
      </c>
      <c r="K8" s="103">
        <v>6638.5</v>
      </c>
    </row>
    <row r="9" spans="1:11" ht="12.75">
      <c r="A9" s="474"/>
      <c r="B9" s="474"/>
      <c r="C9" s="483"/>
      <c r="D9" s="486"/>
      <c r="E9" s="489"/>
      <c r="F9" s="480"/>
      <c r="G9" s="480"/>
      <c r="H9" s="46">
        <v>42827</v>
      </c>
      <c r="I9" s="107">
        <f>I8</f>
        <v>6638.5</v>
      </c>
      <c r="J9" s="124">
        <v>42828</v>
      </c>
      <c r="K9" s="103">
        <v>6638.5</v>
      </c>
    </row>
    <row r="10" spans="1:11" ht="12.75">
      <c r="A10" s="474"/>
      <c r="B10" s="474"/>
      <c r="C10" s="483"/>
      <c r="D10" s="486"/>
      <c r="E10" s="489"/>
      <c r="F10" s="480"/>
      <c r="G10" s="480"/>
      <c r="H10" s="46">
        <v>42857</v>
      </c>
      <c r="I10" s="107">
        <f>I9</f>
        <v>6638.5</v>
      </c>
      <c r="J10" s="124">
        <v>42857</v>
      </c>
      <c r="K10" s="103">
        <v>6638.5</v>
      </c>
    </row>
    <row r="11" spans="1:11" ht="12.75">
      <c r="A11" s="475"/>
      <c r="B11" s="475"/>
      <c r="C11" s="484"/>
      <c r="D11" s="487"/>
      <c r="E11" s="490"/>
      <c r="F11" s="481"/>
      <c r="G11" s="481"/>
      <c r="H11" s="46">
        <v>42888</v>
      </c>
      <c r="I11" s="107">
        <f>I10</f>
        <v>6638.5</v>
      </c>
      <c r="J11" s="124"/>
      <c r="K11" s="103"/>
    </row>
    <row r="12" spans="1:11" ht="12.75">
      <c r="A12" s="447">
        <v>22</v>
      </c>
      <c r="B12" s="447" t="s">
        <v>100</v>
      </c>
      <c r="C12" s="477">
        <v>2200459</v>
      </c>
      <c r="D12" s="425" t="s">
        <v>325</v>
      </c>
      <c r="E12" s="400">
        <v>152</v>
      </c>
      <c r="F12" s="471">
        <f>E12*17</f>
        <v>2584</v>
      </c>
      <c r="G12" s="471">
        <f>E12*51</f>
        <v>7752</v>
      </c>
      <c r="H12" s="21">
        <v>42737</v>
      </c>
      <c r="I12" s="110">
        <f>G12/6</f>
        <v>1292</v>
      </c>
      <c r="J12" s="23">
        <v>42753</v>
      </c>
      <c r="K12" s="24">
        <v>1292</v>
      </c>
    </row>
    <row r="13" spans="1:11" ht="12.75">
      <c r="A13" s="476"/>
      <c r="B13" s="476"/>
      <c r="C13" s="478"/>
      <c r="D13" s="492"/>
      <c r="E13" s="491"/>
      <c r="F13" s="472"/>
      <c r="G13" s="472"/>
      <c r="H13" s="21">
        <v>42768</v>
      </c>
      <c r="I13" s="110">
        <f>I12</f>
        <v>1292</v>
      </c>
      <c r="J13" s="23">
        <v>42768</v>
      </c>
      <c r="K13" s="24">
        <v>1292</v>
      </c>
    </row>
    <row r="14" spans="1:11" ht="12.75">
      <c r="A14" s="476"/>
      <c r="B14" s="476"/>
      <c r="C14" s="478"/>
      <c r="D14" s="492"/>
      <c r="E14" s="491"/>
      <c r="F14" s="472"/>
      <c r="G14" s="472"/>
      <c r="H14" s="21">
        <v>42796</v>
      </c>
      <c r="I14" s="110">
        <f>I13</f>
        <v>1292</v>
      </c>
      <c r="J14" s="148">
        <v>42786</v>
      </c>
      <c r="K14" s="75">
        <v>1292</v>
      </c>
    </row>
    <row r="15" spans="1:11" ht="12.75">
      <c r="A15" s="476"/>
      <c r="B15" s="476"/>
      <c r="C15" s="478"/>
      <c r="D15" s="492"/>
      <c r="E15" s="491"/>
      <c r="F15" s="472"/>
      <c r="G15" s="472"/>
      <c r="H15" s="21">
        <v>42827</v>
      </c>
      <c r="I15" s="110">
        <f>I14</f>
        <v>1292</v>
      </c>
      <c r="J15" s="148">
        <v>42825</v>
      </c>
      <c r="K15" s="75">
        <v>1292</v>
      </c>
    </row>
    <row r="16" spans="1:11" ht="12.75">
      <c r="A16" s="476"/>
      <c r="B16" s="476"/>
      <c r="C16" s="478"/>
      <c r="D16" s="492"/>
      <c r="E16" s="491"/>
      <c r="F16" s="472"/>
      <c r="G16" s="472"/>
      <c r="H16" s="21">
        <v>42857</v>
      </c>
      <c r="I16" s="110">
        <f>I15</f>
        <v>1292</v>
      </c>
      <c r="J16" s="148">
        <v>42850</v>
      </c>
      <c r="K16" s="75">
        <v>1292</v>
      </c>
    </row>
    <row r="17" spans="1:11" ht="12.75">
      <c r="A17" s="448"/>
      <c r="B17" s="448"/>
      <c r="C17" s="432"/>
      <c r="D17" s="453"/>
      <c r="E17" s="429"/>
      <c r="F17" s="431"/>
      <c r="G17" s="431"/>
      <c r="H17" s="21">
        <v>42888</v>
      </c>
      <c r="I17" s="110">
        <f>I16</f>
        <v>1292</v>
      </c>
      <c r="J17" s="148">
        <v>42878</v>
      </c>
      <c r="K17" s="75">
        <v>1292</v>
      </c>
    </row>
    <row r="18" spans="1:11" ht="12.75">
      <c r="A18" s="473">
        <v>22</v>
      </c>
      <c r="B18" s="473" t="s">
        <v>100</v>
      </c>
      <c r="C18" s="482">
        <v>2200707</v>
      </c>
      <c r="D18" s="485" t="s">
        <v>326</v>
      </c>
      <c r="E18" s="488">
        <v>1063</v>
      </c>
      <c r="F18" s="479">
        <f>E18*17</f>
        <v>18071</v>
      </c>
      <c r="G18" s="479">
        <f>E18*51</f>
        <v>54213</v>
      </c>
      <c r="H18" s="46">
        <v>42737</v>
      </c>
      <c r="I18" s="107">
        <f>G18/6</f>
        <v>9035.5</v>
      </c>
      <c r="J18" s="48">
        <v>42782</v>
      </c>
      <c r="K18" s="104">
        <v>9035.5</v>
      </c>
    </row>
    <row r="19" spans="1:11" ht="12.75">
      <c r="A19" s="474"/>
      <c r="B19" s="474"/>
      <c r="C19" s="483"/>
      <c r="D19" s="486"/>
      <c r="E19" s="489"/>
      <c r="F19" s="480"/>
      <c r="G19" s="480"/>
      <c r="H19" s="46">
        <v>42768</v>
      </c>
      <c r="I19" s="107">
        <f>I18</f>
        <v>9035.5</v>
      </c>
      <c r="J19" s="48">
        <v>42782</v>
      </c>
      <c r="K19" s="104">
        <v>9035.5</v>
      </c>
    </row>
    <row r="20" spans="1:11" ht="12.75">
      <c r="A20" s="474"/>
      <c r="B20" s="474"/>
      <c r="C20" s="483"/>
      <c r="D20" s="486"/>
      <c r="E20" s="489"/>
      <c r="F20" s="480"/>
      <c r="G20" s="480"/>
      <c r="H20" s="46">
        <v>42796</v>
      </c>
      <c r="I20" s="107">
        <f>I19</f>
        <v>9035.5</v>
      </c>
      <c r="J20" s="48">
        <v>42811</v>
      </c>
      <c r="K20" s="104">
        <v>9035.5</v>
      </c>
    </row>
    <row r="21" spans="1:11" ht="12.75">
      <c r="A21" s="474"/>
      <c r="B21" s="474"/>
      <c r="C21" s="483"/>
      <c r="D21" s="486"/>
      <c r="E21" s="489"/>
      <c r="F21" s="480"/>
      <c r="G21" s="480"/>
      <c r="H21" s="46">
        <v>42827</v>
      </c>
      <c r="I21" s="107">
        <f>I20</f>
        <v>9035.5</v>
      </c>
      <c r="J21" s="48">
        <v>42837</v>
      </c>
      <c r="K21" s="104">
        <v>9035.5</v>
      </c>
    </row>
    <row r="22" spans="1:11" ht="12.75">
      <c r="A22" s="474"/>
      <c r="B22" s="474"/>
      <c r="C22" s="483"/>
      <c r="D22" s="486"/>
      <c r="E22" s="489"/>
      <c r="F22" s="480"/>
      <c r="G22" s="480"/>
      <c r="H22" s="46">
        <v>42857</v>
      </c>
      <c r="I22" s="107">
        <f>I21</f>
        <v>9035.5</v>
      </c>
      <c r="J22" s="48">
        <v>42863</v>
      </c>
      <c r="K22" s="104">
        <v>9035.5</v>
      </c>
    </row>
    <row r="23" spans="1:11" ht="12.75">
      <c r="A23" s="475"/>
      <c r="B23" s="475"/>
      <c r="C23" s="484"/>
      <c r="D23" s="487"/>
      <c r="E23" s="490"/>
      <c r="F23" s="481"/>
      <c r="G23" s="481"/>
      <c r="H23" s="46">
        <v>42888</v>
      </c>
      <c r="I23" s="107">
        <f>I22</f>
        <v>9035.5</v>
      </c>
      <c r="J23" s="48">
        <v>42888</v>
      </c>
      <c r="K23" s="104">
        <v>9035.5</v>
      </c>
    </row>
    <row r="24" spans="1:11" ht="12.75">
      <c r="A24" s="447">
        <v>22</v>
      </c>
      <c r="B24" s="447" t="s">
        <v>100</v>
      </c>
      <c r="C24" s="477">
        <v>2200806</v>
      </c>
      <c r="D24" s="425" t="s">
        <v>327</v>
      </c>
      <c r="E24" s="400">
        <v>102</v>
      </c>
      <c r="F24" s="471">
        <f>E24*17</f>
        <v>1734</v>
      </c>
      <c r="G24" s="471">
        <f>E24*51</f>
        <v>5202</v>
      </c>
      <c r="H24" s="21">
        <v>42737</v>
      </c>
      <c r="I24" s="110">
        <f>G24/5</f>
        <v>1040.4</v>
      </c>
      <c r="J24" s="148"/>
      <c r="K24" s="75"/>
    </row>
    <row r="25" spans="1:11" ht="12.75">
      <c r="A25" s="476"/>
      <c r="B25" s="476"/>
      <c r="C25" s="478"/>
      <c r="D25" s="492"/>
      <c r="E25" s="491"/>
      <c r="F25" s="472"/>
      <c r="G25" s="472"/>
      <c r="H25" s="21">
        <v>42768</v>
      </c>
      <c r="I25" s="110">
        <f>I24</f>
        <v>1040.4</v>
      </c>
      <c r="J25" s="148"/>
      <c r="K25" s="75"/>
    </row>
    <row r="26" spans="1:11" ht="12.75">
      <c r="A26" s="476"/>
      <c r="B26" s="476"/>
      <c r="C26" s="478"/>
      <c r="D26" s="492"/>
      <c r="E26" s="491"/>
      <c r="F26" s="472"/>
      <c r="G26" s="472"/>
      <c r="H26" s="21">
        <v>42796</v>
      </c>
      <c r="I26" s="110">
        <f>I25</f>
        <v>1040.4</v>
      </c>
      <c r="J26" s="148"/>
      <c r="K26" s="75"/>
    </row>
    <row r="27" spans="1:11" ht="12.75">
      <c r="A27" s="476"/>
      <c r="B27" s="476"/>
      <c r="C27" s="478"/>
      <c r="D27" s="492"/>
      <c r="E27" s="491"/>
      <c r="F27" s="472"/>
      <c r="G27" s="472"/>
      <c r="H27" s="21">
        <v>42827</v>
      </c>
      <c r="I27" s="110">
        <f>I26</f>
        <v>1040.4</v>
      </c>
      <c r="J27" s="148"/>
      <c r="K27" s="75"/>
    </row>
    <row r="28" spans="1:11" ht="12.75">
      <c r="A28" s="448"/>
      <c r="B28" s="448"/>
      <c r="C28" s="432"/>
      <c r="D28" s="453"/>
      <c r="E28" s="429"/>
      <c r="F28" s="431"/>
      <c r="G28" s="431"/>
      <c r="H28" s="21">
        <v>42857</v>
      </c>
      <c r="I28" s="110">
        <f>I27</f>
        <v>1040.4</v>
      </c>
      <c r="J28" s="148"/>
      <c r="K28" s="75"/>
    </row>
    <row r="29" spans="1:11" ht="12.75">
      <c r="A29" s="473">
        <v>22</v>
      </c>
      <c r="B29" s="473" t="s">
        <v>100</v>
      </c>
      <c r="C29" s="482">
        <v>2201101</v>
      </c>
      <c r="D29" s="485" t="s">
        <v>328</v>
      </c>
      <c r="E29" s="488">
        <v>286</v>
      </c>
      <c r="F29" s="479">
        <f>E29*17</f>
        <v>4862</v>
      </c>
      <c r="G29" s="479">
        <f>E29*51</f>
        <v>14586</v>
      </c>
      <c r="H29" s="46">
        <v>42737</v>
      </c>
      <c r="I29" s="107">
        <f>G29/6</f>
        <v>2431</v>
      </c>
      <c r="J29" s="48"/>
      <c r="K29" s="104"/>
    </row>
    <row r="30" spans="1:11" ht="12.75">
      <c r="A30" s="474"/>
      <c r="B30" s="474"/>
      <c r="C30" s="483"/>
      <c r="D30" s="486"/>
      <c r="E30" s="489"/>
      <c r="F30" s="480"/>
      <c r="G30" s="480"/>
      <c r="H30" s="46">
        <v>42768</v>
      </c>
      <c r="I30" s="107">
        <f>I29</f>
        <v>2431</v>
      </c>
      <c r="J30" s="48"/>
      <c r="K30" s="104"/>
    </row>
    <row r="31" spans="1:11" ht="12.75">
      <c r="A31" s="474"/>
      <c r="B31" s="474"/>
      <c r="C31" s="483"/>
      <c r="D31" s="486"/>
      <c r="E31" s="489"/>
      <c r="F31" s="480"/>
      <c r="G31" s="480"/>
      <c r="H31" s="46">
        <v>42796</v>
      </c>
      <c r="I31" s="107">
        <f>I30</f>
        <v>2431</v>
      </c>
      <c r="J31" s="48"/>
      <c r="K31" s="104"/>
    </row>
    <row r="32" spans="1:11" ht="12.75">
      <c r="A32" s="474"/>
      <c r="B32" s="474"/>
      <c r="C32" s="483"/>
      <c r="D32" s="486"/>
      <c r="E32" s="489"/>
      <c r="F32" s="480"/>
      <c r="G32" s="480"/>
      <c r="H32" s="46">
        <v>42827</v>
      </c>
      <c r="I32" s="107">
        <f>I31</f>
        <v>2431</v>
      </c>
      <c r="J32" s="48"/>
      <c r="K32" s="104"/>
    </row>
    <row r="33" spans="1:11" ht="12.75">
      <c r="A33" s="474"/>
      <c r="B33" s="474"/>
      <c r="C33" s="483"/>
      <c r="D33" s="486"/>
      <c r="E33" s="489"/>
      <c r="F33" s="480"/>
      <c r="G33" s="480"/>
      <c r="H33" s="46">
        <v>42857</v>
      </c>
      <c r="I33" s="107">
        <f>I32</f>
        <v>2431</v>
      </c>
      <c r="J33" s="48"/>
      <c r="K33" s="104"/>
    </row>
    <row r="34" spans="1:11" ht="12.75">
      <c r="A34" s="474"/>
      <c r="B34" s="474"/>
      <c r="C34" s="483"/>
      <c r="D34" s="486"/>
      <c r="E34" s="489"/>
      <c r="F34" s="481"/>
      <c r="G34" s="481"/>
      <c r="H34" s="46">
        <v>42888</v>
      </c>
      <c r="I34" s="107">
        <f>I33</f>
        <v>2431</v>
      </c>
      <c r="J34" s="48"/>
      <c r="K34" s="104"/>
    </row>
    <row r="35" spans="1:11" ht="12.75">
      <c r="A35" s="447">
        <v>22</v>
      </c>
      <c r="B35" s="447" t="s">
        <v>100</v>
      </c>
      <c r="C35" s="477">
        <v>2201150</v>
      </c>
      <c r="D35" s="425" t="s">
        <v>329</v>
      </c>
      <c r="E35" s="400">
        <v>552</v>
      </c>
      <c r="F35" s="471">
        <f>E35*17</f>
        <v>9384</v>
      </c>
      <c r="G35" s="471">
        <f>E35*51</f>
        <v>28152</v>
      </c>
      <c r="H35" s="21">
        <v>42737</v>
      </c>
      <c r="I35" s="110">
        <f>G35/6</f>
        <v>4692</v>
      </c>
      <c r="J35" s="468">
        <v>42991</v>
      </c>
      <c r="K35" s="471">
        <v>28152</v>
      </c>
    </row>
    <row r="36" spans="1:11" ht="12.75">
      <c r="A36" s="476"/>
      <c r="B36" s="476"/>
      <c r="C36" s="478"/>
      <c r="D36" s="492"/>
      <c r="E36" s="491"/>
      <c r="F36" s="472"/>
      <c r="G36" s="472"/>
      <c r="H36" s="21">
        <v>42768</v>
      </c>
      <c r="I36" s="110">
        <f>I35</f>
        <v>4692</v>
      </c>
      <c r="J36" s="469"/>
      <c r="K36" s="472"/>
    </row>
    <row r="37" spans="1:11" ht="12.75">
      <c r="A37" s="476"/>
      <c r="B37" s="476"/>
      <c r="C37" s="478"/>
      <c r="D37" s="492"/>
      <c r="E37" s="491"/>
      <c r="F37" s="472"/>
      <c r="G37" s="472"/>
      <c r="H37" s="21">
        <v>42796</v>
      </c>
      <c r="I37" s="110">
        <f>I36</f>
        <v>4692</v>
      </c>
      <c r="J37" s="469"/>
      <c r="K37" s="472"/>
    </row>
    <row r="38" spans="1:11" ht="12.75">
      <c r="A38" s="476"/>
      <c r="B38" s="476"/>
      <c r="C38" s="478"/>
      <c r="D38" s="492"/>
      <c r="E38" s="491"/>
      <c r="F38" s="472"/>
      <c r="G38" s="472"/>
      <c r="H38" s="21">
        <v>42827</v>
      </c>
      <c r="I38" s="110">
        <f>I37</f>
        <v>4692</v>
      </c>
      <c r="J38" s="469"/>
      <c r="K38" s="472"/>
    </row>
    <row r="39" spans="1:11" ht="12.75">
      <c r="A39" s="476"/>
      <c r="B39" s="476"/>
      <c r="C39" s="478"/>
      <c r="D39" s="492"/>
      <c r="E39" s="491"/>
      <c r="F39" s="472"/>
      <c r="G39" s="472"/>
      <c r="H39" s="21">
        <v>42857</v>
      </c>
      <c r="I39" s="110">
        <f>I38</f>
        <v>4692</v>
      </c>
      <c r="J39" s="469"/>
      <c r="K39" s="472"/>
    </row>
    <row r="40" spans="1:11" ht="12.75">
      <c r="A40" s="448"/>
      <c r="B40" s="448"/>
      <c r="C40" s="432"/>
      <c r="D40" s="453"/>
      <c r="E40" s="429"/>
      <c r="F40" s="431"/>
      <c r="G40" s="431"/>
      <c r="H40" s="21">
        <v>42888</v>
      </c>
      <c r="I40" s="110">
        <f>I39</f>
        <v>4692</v>
      </c>
      <c r="J40" s="470"/>
      <c r="K40" s="431"/>
    </row>
    <row r="41" spans="1:11" ht="12.75">
      <c r="A41" s="473">
        <v>22</v>
      </c>
      <c r="B41" s="473" t="s">
        <v>100</v>
      </c>
      <c r="C41" s="482">
        <v>2201556</v>
      </c>
      <c r="D41" s="485" t="s">
        <v>330</v>
      </c>
      <c r="E41" s="488">
        <v>533</v>
      </c>
      <c r="F41" s="479">
        <f>E41*17</f>
        <v>9061</v>
      </c>
      <c r="G41" s="479">
        <f>E41*51</f>
        <v>27183</v>
      </c>
      <c r="H41" s="46">
        <v>42737</v>
      </c>
      <c r="I41" s="107">
        <f>G41/6</f>
        <v>4530.5</v>
      </c>
      <c r="J41" s="124"/>
      <c r="K41" s="103"/>
    </row>
    <row r="42" spans="1:11" ht="12.75">
      <c r="A42" s="474"/>
      <c r="B42" s="474"/>
      <c r="C42" s="483"/>
      <c r="D42" s="486"/>
      <c r="E42" s="489"/>
      <c r="F42" s="480"/>
      <c r="G42" s="480"/>
      <c r="H42" s="46">
        <v>42768</v>
      </c>
      <c r="I42" s="107">
        <f>I41</f>
        <v>4530.5</v>
      </c>
      <c r="J42" s="124"/>
      <c r="K42" s="103"/>
    </row>
    <row r="43" spans="1:11" ht="12.75">
      <c r="A43" s="474"/>
      <c r="B43" s="474"/>
      <c r="C43" s="483"/>
      <c r="D43" s="486"/>
      <c r="E43" s="489"/>
      <c r="F43" s="480"/>
      <c r="G43" s="480"/>
      <c r="H43" s="46">
        <v>42796</v>
      </c>
      <c r="I43" s="107">
        <f>I42</f>
        <v>4530.5</v>
      </c>
      <c r="J43" s="124"/>
      <c r="K43" s="103"/>
    </row>
    <row r="44" spans="1:11" ht="12.75">
      <c r="A44" s="474"/>
      <c r="B44" s="474"/>
      <c r="C44" s="483"/>
      <c r="D44" s="486"/>
      <c r="E44" s="489"/>
      <c r="F44" s="480"/>
      <c r="G44" s="480"/>
      <c r="H44" s="46">
        <v>42827</v>
      </c>
      <c r="I44" s="107">
        <f>I43</f>
        <v>4530.5</v>
      </c>
      <c r="J44" s="124"/>
      <c r="K44" s="103"/>
    </row>
    <row r="45" spans="1:11" ht="12.75">
      <c r="A45" s="474"/>
      <c r="B45" s="474"/>
      <c r="C45" s="483"/>
      <c r="D45" s="486"/>
      <c r="E45" s="489"/>
      <c r="F45" s="480"/>
      <c r="G45" s="480"/>
      <c r="H45" s="46">
        <v>42857</v>
      </c>
      <c r="I45" s="107">
        <f>I44</f>
        <v>4530.5</v>
      </c>
      <c r="J45" s="124"/>
      <c r="K45" s="103"/>
    </row>
    <row r="46" spans="1:11" ht="12.75">
      <c r="A46" s="475"/>
      <c r="B46" s="475"/>
      <c r="C46" s="484"/>
      <c r="D46" s="487"/>
      <c r="E46" s="490"/>
      <c r="F46" s="481"/>
      <c r="G46" s="481"/>
      <c r="H46" s="46">
        <v>42888</v>
      </c>
      <c r="I46" s="107">
        <f>I45</f>
        <v>4530.5</v>
      </c>
      <c r="J46" s="124"/>
      <c r="K46" s="103"/>
    </row>
    <row r="47" spans="1:11" ht="12.75">
      <c r="A47" s="447">
        <v>22</v>
      </c>
      <c r="B47" s="447" t="s">
        <v>100</v>
      </c>
      <c r="C47" s="477">
        <v>2201739</v>
      </c>
      <c r="D47" s="425" t="s">
        <v>331</v>
      </c>
      <c r="E47" s="400">
        <v>1027</v>
      </c>
      <c r="F47" s="471">
        <f>E47*17</f>
        <v>17459</v>
      </c>
      <c r="G47" s="471">
        <f>E47*51</f>
        <v>52377</v>
      </c>
      <c r="H47" s="21">
        <v>42737</v>
      </c>
      <c r="I47" s="110">
        <f>G47/6</f>
        <v>8729.5</v>
      </c>
      <c r="J47" s="148">
        <v>42837</v>
      </c>
      <c r="K47" s="75">
        <v>8729.5</v>
      </c>
    </row>
    <row r="48" spans="1:11" ht="12.75">
      <c r="A48" s="476"/>
      <c r="B48" s="476"/>
      <c r="C48" s="478"/>
      <c r="D48" s="492"/>
      <c r="E48" s="491"/>
      <c r="F48" s="472"/>
      <c r="G48" s="472"/>
      <c r="H48" s="21">
        <v>42768</v>
      </c>
      <c r="I48" s="110">
        <f>I47</f>
        <v>8729.5</v>
      </c>
      <c r="J48" s="148">
        <v>42837</v>
      </c>
      <c r="K48" s="75">
        <v>8729.5</v>
      </c>
    </row>
    <row r="49" spans="1:11" ht="12.75">
      <c r="A49" s="476"/>
      <c r="B49" s="476"/>
      <c r="C49" s="478"/>
      <c r="D49" s="492"/>
      <c r="E49" s="491"/>
      <c r="F49" s="472"/>
      <c r="G49" s="472"/>
      <c r="H49" s="21">
        <v>42796</v>
      </c>
      <c r="I49" s="110">
        <f>I48</f>
        <v>8729.5</v>
      </c>
      <c r="J49" s="148">
        <v>42866</v>
      </c>
      <c r="K49" s="75">
        <v>8729.5</v>
      </c>
    </row>
    <row r="50" spans="1:11" ht="12.75">
      <c r="A50" s="476"/>
      <c r="B50" s="476"/>
      <c r="C50" s="478"/>
      <c r="D50" s="492"/>
      <c r="E50" s="491"/>
      <c r="F50" s="472"/>
      <c r="G50" s="472"/>
      <c r="H50" s="21">
        <v>42827</v>
      </c>
      <c r="I50" s="110">
        <f>I49</f>
        <v>8729.5</v>
      </c>
      <c r="J50" s="148">
        <v>42866</v>
      </c>
      <c r="K50" s="75">
        <v>8729.5</v>
      </c>
    </row>
    <row r="51" spans="1:11" ht="12.75">
      <c r="A51" s="476"/>
      <c r="B51" s="476"/>
      <c r="C51" s="478"/>
      <c r="D51" s="492"/>
      <c r="E51" s="491"/>
      <c r="F51" s="472"/>
      <c r="G51" s="472"/>
      <c r="H51" s="21">
        <v>42857</v>
      </c>
      <c r="I51" s="110">
        <f>I50</f>
        <v>8729.5</v>
      </c>
      <c r="J51" s="148">
        <v>42940</v>
      </c>
      <c r="K51" s="75">
        <v>8729.5</v>
      </c>
    </row>
    <row r="52" spans="1:11" ht="12.75">
      <c r="A52" s="448"/>
      <c r="B52" s="448"/>
      <c r="C52" s="432"/>
      <c r="D52" s="453"/>
      <c r="E52" s="429"/>
      <c r="F52" s="431"/>
      <c r="G52" s="431"/>
      <c r="H52" s="21">
        <v>42888</v>
      </c>
      <c r="I52" s="110">
        <f>I51</f>
        <v>8729.5</v>
      </c>
      <c r="J52" s="148">
        <v>42968</v>
      </c>
      <c r="K52" s="75">
        <v>8729.5</v>
      </c>
    </row>
    <row r="53" spans="1:11" ht="12.75">
      <c r="A53" s="473">
        <v>22</v>
      </c>
      <c r="B53" s="473" t="s">
        <v>100</v>
      </c>
      <c r="C53" s="482">
        <v>2201903</v>
      </c>
      <c r="D53" s="485" t="s">
        <v>332</v>
      </c>
      <c r="E53" s="488">
        <v>612</v>
      </c>
      <c r="F53" s="479">
        <f>E53*17</f>
        <v>10404</v>
      </c>
      <c r="G53" s="479">
        <f>E53*51</f>
        <v>31212</v>
      </c>
      <c r="H53" s="46">
        <v>42737</v>
      </c>
      <c r="I53" s="107">
        <f>G53/6</f>
        <v>5202</v>
      </c>
      <c r="J53" s="124">
        <v>42747</v>
      </c>
      <c r="K53" s="103">
        <v>5202</v>
      </c>
    </row>
    <row r="54" spans="1:11" ht="12.75">
      <c r="A54" s="474"/>
      <c r="B54" s="474"/>
      <c r="C54" s="483"/>
      <c r="D54" s="486"/>
      <c r="E54" s="489"/>
      <c r="F54" s="480"/>
      <c r="G54" s="480"/>
      <c r="H54" s="46">
        <v>42768</v>
      </c>
      <c r="I54" s="107">
        <f>I53</f>
        <v>5202</v>
      </c>
      <c r="J54" s="124">
        <v>42768</v>
      </c>
      <c r="K54" s="103">
        <v>5202</v>
      </c>
    </row>
    <row r="55" spans="1:11" ht="12.75">
      <c r="A55" s="474"/>
      <c r="B55" s="474"/>
      <c r="C55" s="483"/>
      <c r="D55" s="486"/>
      <c r="E55" s="489"/>
      <c r="F55" s="480"/>
      <c r="G55" s="480"/>
      <c r="H55" s="46">
        <v>42796</v>
      </c>
      <c r="I55" s="107">
        <f>I54</f>
        <v>5202</v>
      </c>
      <c r="J55" s="124">
        <v>42796</v>
      </c>
      <c r="K55" s="103">
        <v>5202</v>
      </c>
    </row>
    <row r="56" spans="1:11" ht="12.75">
      <c r="A56" s="474"/>
      <c r="B56" s="474"/>
      <c r="C56" s="483"/>
      <c r="D56" s="486"/>
      <c r="E56" s="489"/>
      <c r="F56" s="480"/>
      <c r="G56" s="480"/>
      <c r="H56" s="46">
        <v>42827</v>
      </c>
      <c r="I56" s="107">
        <f>I55</f>
        <v>5202</v>
      </c>
      <c r="J56" s="124">
        <v>42828</v>
      </c>
      <c r="K56" s="103">
        <v>5202</v>
      </c>
    </row>
    <row r="57" spans="1:11" ht="12.75">
      <c r="A57" s="474"/>
      <c r="B57" s="474"/>
      <c r="C57" s="483"/>
      <c r="D57" s="486"/>
      <c r="E57" s="489"/>
      <c r="F57" s="480"/>
      <c r="G57" s="480"/>
      <c r="H57" s="46">
        <v>42857</v>
      </c>
      <c r="I57" s="107">
        <f>I56</f>
        <v>5202</v>
      </c>
      <c r="J57" s="124">
        <v>42857</v>
      </c>
      <c r="K57" s="103">
        <v>5202</v>
      </c>
    </row>
    <row r="58" spans="1:11" ht="12.75">
      <c r="A58" s="475"/>
      <c r="B58" s="475"/>
      <c r="C58" s="484"/>
      <c r="D58" s="487"/>
      <c r="E58" s="490"/>
      <c r="F58" s="481"/>
      <c r="G58" s="481"/>
      <c r="H58" s="46">
        <v>42888</v>
      </c>
      <c r="I58" s="107">
        <f>I57</f>
        <v>5202</v>
      </c>
      <c r="J58" s="124">
        <v>42928</v>
      </c>
      <c r="K58" s="103">
        <v>5202</v>
      </c>
    </row>
    <row r="59" spans="1:11" ht="12.75">
      <c r="A59" s="447">
        <v>22</v>
      </c>
      <c r="B59" s="447" t="s">
        <v>100</v>
      </c>
      <c r="C59" s="477">
        <v>2201929</v>
      </c>
      <c r="D59" s="425" t="s">
        <v>333</v>
      </c>
      <c r="E59" s="400">
        <v>1008</v>
      </c>
      <c r="F59" s="471">
        <f>E59*17</f>
        <v>17136</v>
      </c>
      <c r="G59" s="471">
        <f>E59*51</f>
        <v>51408</v>
      </c>
      <c r="H59" s="21">
        <v>42737</v>
      </c>
      <c r="I59" s="110">
        <f>G59/6</f>
        <v>8568</v>
      </c>
      <c r="J59" s="148">
        <v>42977</v>
      </c>
      <c r="K59" s="75">
        <v>8568</v>
      </c>
    </row>
    <row r="60" spans="1:11" ht="12.75">
      <c r="A60" s="476"/>
      <c r="B60" s="476"/>
      <c r="C60" s="478"/>
      <c r="D60" s="492"/>
      <c r="E60" s="491"/>
      <c r="F60" s="472"/>
      <c r="G60" s="472"/>
      <c r="H60" s="21">
        <v>42768</v>
      </c>
      <c r="I60" s="110">
        <f>I59</f>
        <v>8568</v>
      </c>
      <c r="J60" s="148">
        <v>42768</v>
      </c>
      <c r="K60" s="75">
        <v>8568</v>
      </c>
    </row>
    <row r="61" spans="1:11" ht="12.75">
      <c r="A61" s="476"/>
      <c r="B61" s="476"/>
      <c r="C61" s="478"/>
      <c r="D61" s="492"/>
      <c r="E61" s="491"/>
      <c r="F61" s="472"/>
      <c r="G61" s="472"/>
      <c r="H61" s="21">
        <v>42796</v>
      </c>
      <c r="I61" s="110">
        <f>I60</f>
        <v>8568</v>
      </c>
      <c r="J61" s="148">
        <v>42796</v>
      </c>
      <c r="K61" s="75">
        <v>8568</v>
      </c>
    </row>
    <row r="62" spans="1:11" ht="12.75">
      <c r="A62" s="476"/>
      <c r="B62" s="476"/>
      <c r="C62" s="478"/>
      <c r="D62" s="492"/>
      <c r="E62" s="491"/>
      <c r="F62" s="472"/>
      <c r="G62" s="472"/>
      <c r="H62" s="21">
        <v>42827</v>
      </c>
      <c r="I62" s="110">
        <f>I61</f>
        <v>8568</v>
      </c>
      <c r="J62" s="148">
        <v>42828</v>
      </c>
      <c r="K62" s="75">
        <v>8568</v>
      </c>
    </row>
    <row r="63" spans="1:11" ht="12.75">
      <c r="A63" s="476"/>
      <c r="B63" s="476"/>
      <c r="C63" s="478"/>
      <c r="D63" s="492"/>
      <c r="E63" s="491"/>
      <c r="F63" s="472"/>
      <c r="G63" s="472"/>
      <c r="H63" s="21">
        <v>42857</v>
      </c>
      <c r="I63" s="110">
        <f>I62</f>
        <v>8568</v>
      </c>
      <c r="J63" s="148">
        <v>42989</v>
      </c>
      <c r="K63" s="75">
        <v>8568</v>
      </c>
    </row>
    <row r="64" spans="1:11" ht="12.75">
      <c r="A64" s="448"/>
      <c r="B64" s="448"/>
      <c r="C64" s="432"/>
      <c r="D64" s="453"/>
      <c r="E64" s="429"/>
      <c r="F64" s="431"/>
      <c r="G64" s="431"/>
      <c r="H64" s="21">
        <v>42888</v>
      </c>
      <c r="I64" s="110">
        <f>I63</f>
        <v>8568</v>
      </c>
      <c r="J64" s="148">
        <v>42888</v>
      </c>
      <c r="K64" s="75">
        <v>8568</v>
      </c>
    </row>
    <row r="65" spans="1:11" ht="12.75">
      <c r="A65" s="473">
        <v>22</v>
      </c>
      <c r="B65" s="473" t="s">
        <v>100</v>
      </c>
      <c r="C65" s="482">
        <v>2201988</v>
      </c>
      <c r="D65" s="485" t="s">
        <v>334</v>
      </c>
      <c r="E65" s="488">
        <v>648</v>
      </c>
      <c r="F65" s="479">
        <f>E65*17</f>
        <v>11016</v>
      </c>
      <c r="G65" s="479">
        <f>E65*51</f>
        <v>33048</v>
      </c>
      <c r="H65" s="46">
        <v>42737</v>
      </c>
      <c r="I65" s="107">
        <f>G65/6</f>
        <v>5508</v>
      </c>
      <c r="J65" s="48">
        <v>42954</v>
      </c>
      <c r="K65" s="104">
        <v>5508</v>
      </c>
    </row>
    <row r="66" spans="1:11" ht="12.75">
      <c r="A66" s="474"/>
      <c r="B66" s="474"/>
      <c r="C66" s="483"/>
      <c r="D66" s="486"/>
      <c r="E66" s="489"/>
      <c r="F66" s="480"/>
      <c r="G66" s="480"/>
      <c r="H66" s="46">
        <v>42768</v>
      </c>
      <c r="I66" s="107">
        <f>I65</f>
        <v>5508</v>
      </c>
      <c r="J66" s="48">
        <v>42954</v>
      </c>
      <c r="K66" s="104">
        <v>5508</v>
      </c>
    </row>
    <row r="67" spans="1:11" ht="12.75">
      <c r="A67" s="474"/>
      <c r="B67" s="474"/>
      <c r="C67" s="483"/>
      <c r="D67" s="486"/>
      <c r="E67" s="489"/>
      <c r="F67" s="480"/>
      <c r="G67" s="480"/>
      <c r="H67" s="46">
        <v>42796</v>
      </c>
      <c r="I67" s="107">
        <f>I66</f>
        <v>5508</v>
      </c>
      <c r="J67" s="48">
        <v>42954</v>
      </c>
      <c r="K67" s="104">
        <v>5508</v>
      </c>
    </row>
    <row r="68" spans="1:11" ht="12.75">
      <c r="A68" s="474"/>
      <c r="B68" s="474"/>
      <c r="C68" s="483"/>
      <c r="D68" s="486"/>
      <c r="E68" s="489"/>
      <c r="F68" s="480"/>
      <c r="G68" s="480"/>
      <c r="H68" s="46">
        <v>42827</v>
      </c>
      <c r="I68" s="107">
        <f>I67</f>
        <v>5508</v>
      </c>
      <c r="J68" s="48">
        <v>42954</v>
      </c>
      <c r="K68" s="104">
        <v>5508</v>
      </c>
    </row>
    <row r="69" spans="1:11" ht="12.75">
      <c r="A69" s="474"/>
      <c r="B69" s="474"/>
      <c r="C69" s="483"/>
      <c r="D69" s="486"/>
      <c r="E69" s="489"/>
      <c r="F69" s="480"/>
      <c r="G69" s="480"/>
      <c r="H69" s="46">
        <v>42857</v>
      </c>
      <c r="I69" s="107">
        <f>I68</f>
        <v>5508</v>
      </c>
      <c r="J69" s="48">
        <v>42954</v>
      </c>
      <c r="K69" s="104">
        <v>5508</v>
      </c>
    </row>
    <row r="70" spans="1:11" ht="12.75">
      <c r="A70" s="475"/>
      <c r="B70" s="475"/>
      <c r="C70" s="484"/>
      <c r="D70" s="487"/>
      <c r="E70" s="490"/>
      <c r="F70" s="481"/>
      <c r="G70" s="481"/>
      <c r="H70" s="46">
        <v>42888</v>
      </c>
      <c r="I70" s="107">
        <f>I69</f>
        <v>5508</v>
      </c>
      <c r="J70" s="124">
        <v>42963</v>
      </c>
      <c r="K70" s="103">
        <v>5508</v>
      </c>
    </row>
    <row r="71" spans="1:11" ht="12.75">
      <c r="A71" s="447">
        <v>22</v>
      </c>
      <c r="B71" s="447" t="s">
        <v>100</v>
      </c>
      <c r="C71" s="477">
        <v>2202109</v>
      </c>
      <c r="D71" s="425" t="s">
        <v>335</v>
      </c>
      <c r="E71" s="400">
        <v>628</v>
      </c>
      <c r="F71" s="471">
        <f>E71*17</f>
        <v>10676</v>
      </c>
      <c r="G71" s="471">
        <f>E71*51</f>
        <v>32028</v>
      </c>
      <c r="H71" s="21">
        <v>42737</v>
      </c>
      <c r="I71" s="110">
        <f>G71/6</f>
        <v>5338</v>
      </c>
      <c r="J71" s="148">
        <v>42958</v>
      </c>
      <c r="K71" s="75">
        <v>5338</v>
      </c>
    </row>
    <row r="72" spans="1:11" ht="12.75">
      <c r="A72" s="476"/>
      <c r="B72" s="476"/>
      <c r="C72" s="478"/>
      <c r="D72" s="492"/>
      <c r="E72" s="491"/>
      <c r="F72" s="472"/>
      <c r="G72" s="472"/>
      <c r="H72" s="21">
        <v>42768</v>
      </c>
      <c r="I72" s="110">
        <f>I71</f>
        <v>5338</v>
      </c>
      <c r="J72" s="148">
        <v>42795</v>
      </c>
      <c r="K72" s="75">
        <v>5338</v>
      </c>
    </row>
    <row r="73" spans="1:11" ht="12.75">
      <c r="A73" s="476"/>
      <c r="B73" s="476"/>
      <c r="C73" s="478"/>
      <c r="D73" s="492"/>
      <c r="E73" s="491"/>
      <c r="F73" s="472"/>
      <c r="G73" s="472"/>
      <c r="H73" s="21">
        <v>42796</v>
      </c>
      <c r="I73" s="110">
        <f>I72</f>
        <v>5338</v>
      </c>
      <c r="J73" s="148">
        <v>42795</v>
      </c>
      <c r="K73" s="75">
        <v>5338</v>
      </c>
    </row>
    <row r="74" spans="1:11" ht="12.75">
      <c r="A74" s="476"/>
      <c r="B74" s="476"/>
      <c r="C74" s="478"/>
      <c r="D74" s="492"/>
      <c r="E74" s="491"/>
      <c r="F74" s="472"/>
      <c r="G74" s="472"/>
      <c r="H74" s="21">
        <v>42827</v>
      </c>
      <c r="I74" s="110">
        <f>I73</f>
        <v>5338</v>
      </c>
      <c r="J74" s="148">
        <v>42828</v>
      </c>
      <c r="K74" s="75">
        <v>5338</v>
      </c>
    </row>
    <row r="75" spans="1:11" ht="12.75">
      <c r="A75" s="476"/>
      <c r="B75" s="476"/>
      <c r="C75" s="478"/>
      <c r="D75" s="492"/>
      <c r="E75" s="491"/>
      <c r="F75" s="472"/>
      <c r="G75" s="472"/>
      <c r="H75" s="21">
        <v>42857</v>
      </c>
      <c r="I75" s="110">
        <f>I74</f>
        <v>5338</v>
      </c>
      <c r="J75" s="148">
        <v>42857</v>
      </c>
      <c r="K75" s="75">
        <v>5338</v>
      </c>
    </row>
    <row r="76" spans="1:11" ht="12.75">
      <c r="A76" s="448"/>
      <c r="B76" s="448"/>
      <c r="C76" s="432"/>
      <c r="D76" s="453"/>
      <c r="E76" s="429"/>
      <c r="F76" s="431"/>
      <c r="G76" s="431"/>
      <c r="H76" s="21">
        <v>42888</v>
      </c>
      <c r="I76" s="110">
        <f>I75</f>
        <v>5338</v>
      </c>
      <c r="J76" s="148">
        <v>42887</v>
      </c>
      <c r="K76" s="75">
        <v>5338</v>
      </c>
    </row>
    <row r="77" spans="1:11" ht="12.75">
      <c r="A77" s="473">
        <v>22</v>
      </c>
      <c r="B77" s="473" t="s">
        <v>100</v>
      </c>
      <c r="C77" s="482">
        <v>2202455</v>
      </c>
      <c r="D77" s="485" t="s">
        <v>336</v>
      </c>
      <c r="E77" s="488">
        <v>798</v>
      </c>
      <c r="F77" s="479">
        <f>E77*17</f>
        <v>13566</v>
      </c>
      <c r="G77" s="479">
        <f>E77*51</f>
        <v>40698</v>
      </c>
      <c r="H77" s="46">
        <v>42737</v>
      </c>
      <c r="I77" s="107">
        <f>G77/6</f>
        <v>6783</v>
      </c>
      <c r="J77" s="505">
        <v>42957</v>
      </c>
      <c r="K77" s="507">
        <v>13566</v>
      </c>
    </row>
    <row r="78" spans="1:11" ht="12.75">
      <c r="A78" s="474"/>
      <c r="B78" s="474"/>
      <c r="C78" s="483"/>
      <c r="D78" s="486"/>
      <c r="E78" s="489"/>
      <c r="F78" s="480"/>
      <c r="G78" s="480"/>
      <c r="H78" s="46">
        <v>42768</v>
      </c>
      <c r="I78" s="107">
        <f>I77</f>
        <v>6783</v>
      </c>
      <c r="J78" s="506"/>
      <c r="K78" s="508"/>
    </row>
    <row r="79" spans="1:11" ht="12.75">
      <c r="A79" s="474"/>
      <c r="B79" s="474"/>
      <c r="C79" s="483"/>
      <c r="D79" s="486"/>
      <c r="E79" s="489"/>
      <c r="F79" s="480"/>
      <c r="G79" s="480"/>
      <c r="H79" s="46">
        <v>42796</v>
      </c>
      <c r="I79" s="107">
        <f>I78</f>
        <v>6783</v>
      </c>
      <c r="J79" s="505">
        <v>42989</v>
      </c>
      <c r="K79" s="507">
        <v>13566</v>
      </c>
    </row>
    <row r="80" spans="1:11" ht="12.75">
      <c r="A80" s="474"/>
      <c r="B80" s="474"/>
      <c r="C80" s="483"/>
      <c r="D80" s="486"/>
      <c r="E80" s="489"/>
      <c r="F80" s="480"/>
      <c r="G80" s="480"/>
      <c r="H80" s="46">
        <v>42827</v>
      </c>
      <c r="I80" s="107">
        <f>I79</f>
        <v>6783</v>
      </c>
      <c r="J80" s="506"/>
      <c r="K80" s="508"/>
    </row>
    <row r="81" spans="1:11" ht="12.75">
      <c r="A81" s="474"/>
      <c r="B81" s="474"/>
      <c r="C81" s="483"/>
      <c r="D81" s="486"/>
      <c r="E81" s="489"/>
      <c r="F81" s="480"/>
      <c r="G81" s="480"/>
      <c r="H81" s="46">
        <v>42857</v>
      </c>
      <c r="I81" s="107">
        <f>I80</f>
        <v>6783</v>
      </c>
      <c r="J81" s="124"/>
      <c r="K81" s="103"/>
    </row>
    <row r="82" spans="1:11" ht="12.75">
      <c r="A82" s="475"/>
      <c r="B82" s="475"/>
      <c r="C82" s="484"/>
      <c r="D82" s="487"/>
      <c r="E82" s="490"/>
      <c r="F82" s="481"/>
      <c r="G82" s="481"/>
      <c r="H82" s="46">
        <v>42888</v>
      </c>
      <c r="I82" s="107">
        <f>I81</f>
        <v>6783</v>
      </c>
      <c r="J82" s="124"/>
      <c r="K82" s="103"/>
    </row>
    <row r="83" spans="1:11" ht="12.75">
      <c r="A83" s="447">
        <v>22</v>
      </c>
      <c r="B83" s="447" t="s">
        <v>100</v>
      </c>
      <c r="C83" s="477">
        <v>2202752</v>
      </c>
      <c r="D83" s="425" t="s">
        <v>337</v>
      </c>
      <c r="E83" s="400">
        <v>257</v>
      </c>
      <c r="F83" s="471">
        <f>E83*17</f>
        <v>4369</v>
      </c>
      <c r="G83" s="471">
        <f>E83*51</f>
        <v>13107</v>
      </c>
      <c r="H83" s="21">
        <v>42737</v>
      </c>
      <c r="I83" s="110">
        <f>G83/6</f>
        <v>2184.5</v>
      </c>
      <c r="J83" s="509">
        <v>42986</v>
      </c>
      <c r="K83" s="512">
        <v>6553.5</v>
      </c>
    </row>
    <row r="84" spans="1:11" ht="12.75">
      <c r="A84" s="476"/>
      <c r="B84" s="476"/>
      <c r="C84" s="478"/>
      <c r="D84" s="492"/>
      <c r="E84" s="491"/>
      <c r="F84" s="472"/>
      <c r="G84" s="472"/>
      <c r="H84" s="21">
        <v>42768</v>
      </c>
      <c r="I84" s="110">
        <f>I83</f>
        <v>2184.5</v>
      </c>
      <c r="J84" s="510"/>
      <c r="K84" s="513"/>
    </row>
    <row r="85" spans="1:11" ht="12.75">
      <c r="A85" s="476"/>
      <c r="B85" s="476"/>
      <c r="C85" s="478"/>
      <c r="D85" s="492"/>
      <c r="E85" s="491"/>
      <c r="F85" s="472"/>
      <c r="G85" s="472"/>
      <c r="H85" s="21">
        <v>42796</v>
      </c>
      <c r="I85" s="110">
        <f>I84</f>
        <v>2184.5</v>
      </c>
      <c r="J85" s="511"/>
      <c r="K85" s="514"/>
    </row>
    <row r="86" spans="1:11" ht="12.75">
      <c r="A86" s="476"/>
      <c r="B86" s="476"/>
      <c r="C86" s="478"/>
      <c r="D86" s="492"/>
      <c r="E86" s="491"/>
      <c r="F86" s="472"/>
      <c r="G86" s="472"/>
      <c r="H86" s="21">
        <v>42827</v>
      </c>
      <c r="I86" s="110">
        <f>I85</f>
        <v>2184.5</v>
      </c>
      <c r="J86" s="23"/>
      <c r="K86" s="24"/>
    </row>
    <row r="87" spans="1:11" ht="12.75">
      <c r="A87" s="476"/>
      <c r="B87" s="476"/>
      <c r="C87" s="478"/>
      <c r="D87" s="492"/>
      <c r="E87" s="491"/>
      <c r="F87" s="472"/>
      <c r="G87" s="472"/>
      <c r="H87" s="21">
        <v>42857</v>
      </c>
      <c r="I87" s="110">
        <f>I86</f>
        <v>2184.5</v>
      </c>
      <c r="J87" s="23"/>
      <c r="K87" s="24"/>
    </row>
    <row r="88" spans="1:11" ht="12.75">
      <c r="A88" s="448"/>
      <c r="B88" s="448"/>
      <c r="C88" s="432"/>
      <c r="D88" s="453"/>
      <c r="E88" s="429"/>
      <c r="F88" s="431"/>
      <c r="G88" s="431"/>
      <c r="H88" s="21">
        <v>42888</v>
      </c>
      <c r="I88" s="110">
        <f>I87</f>
        <v>2184.5</v>
      </c>
      <c r="J88" s="23"/>
      <c r="K88" s="24"/>
    </row>
    <row r="89" spans="1:11" ht="12.75">
      <c r="A89" s="473">
        <v>22</v>
      </c>
      <c r="B89" s="473" t="s">
        <v>100</v>
      </c>
      <c r="C89" s="482">
        <v>2202802</v>
      </c>
      <c r="D89" s="485" t="s">
        <v>338</v>
      </c>
      <c r="E89" s="488">
        <v>531</v>
      </c>
      <c r="F89" s="479">
        <f>E89*17</f>
        <v>9027</v>
      </c>
      <c r="G89" s="479">
        <f>E89*51</f>
        <v>27081</v>
      </c>
      <c r="H89" s="46">
        <v>42737</v>
      </c>
      <c r="I89" s="107">
        <f>G89/6</f>
        <v>4513.5</v>
      </c>
      <c r="J89" s="124"/>
      <c r="K89" s="103"/>
    </row>
    <row r="90" spans="1:11" ht="12.75">
      <c r="A90" s="474"/>
      <c r="B90" s="474"/>
      <c r="C90" s="483"/>
      <c r="D90" s="486"/>
      <c r="E90" s="489"/>
      <c r="F90" s="480"/>
      <c r="G90" s="480"/>
      <c r="H90" s="46">
        <v>42768</v>
      </c>
      <c r="I90" s="107">
        <f>I89</f>
        <v>4513.5</v>
      </c>
      <c r="J90" s="124"/>
      <c r="K90" s="103"/>
    </row>
    <row r="91" spans="1:11" ht="12.75">
      <c r="A91" s="474"/>
      <c r="B91" s="474"/>
      <c r="C91" s="483"/>
      <c r="D91" s="486"/>
      <c r="E91" s="489"/>
      <c r="F91" s="480"/>
      <c r="G91" s="480"/>
      <c r="H91" s="46">
        <v>42796</v>
      </c>
      <c r="I91" s="107">
        <f>I90</f>
        <v>4513.5</v>
      </c>
      <c r="J91" s="124"/>
      <c r="K91" s="103"/>
    </row>
    <row r="92" spans="1:11" ht="12.75">
      <c r="A92" s="474"/>
      <c r="B92" s="474"/>
      <c r="C92" s="483"/>
      <c r="D92" s="486"/>
      <c r="E92" s="489"/>
      <c r="F92" s="480"/>
      <c r="G92" s="480"/>
      <c r="H92" s="46">
        <v>42827</v>
      </c>
      <c r="I92" s="107">
        <f>I91</f>
        <v>4513.5</v>
      </c>
      <c r="J92" s="124"/>
      <c r="K92" s="103"/>
    </row>
    <row r="93" spans="1:11" ht="12.75">
      <c r="A93" s="474"/>
      <c r="B93" s="474"/>
      <c r="C93" s="483"/>
      <c r="D93" s="486"/>
      <c r="E93" s="489"/>
      <c r="F93" s="480"/>
      <c r="G93" s="480"/>
      <c r="H93" s="46">
        <v>42857</v>
      </c>
      <c r="I93" s="107">
        <f>I92</f>
        <v>4513.5</v>
      </c>
      <c r="J93" s="124"/>
      <c r="K93" s="103"/>
    </row>
    <row r="94" spans="1:11" ht="12.75">
      <c r="A94" s="475"/>
      <c r="B94" s="475"/>
      <c r="C94" s="484"/>
      <c r="D94" s="487"/>
      <c r="E94" s="490"/>
      <c r="F94" s="481"/>
      <c r="G94" s="481"/>
      <c r="H94" s="46">
        <v>42888</v>
      </c>
      <c r="I94" s="107">
        <f>I93</f>
        <v>4513.5</v>
      </c>
      <c r="J94" s="124"/>
      <c r="K94" s="103"/>
    </row>
    <row r="95" spans="1:11" ht="12.75">
      <c r="A95" s="447">
        <v>22</v>
      </c>
      <c r="B95" s="447" t="s">
        <v>100</v>
      </c>
      <c r="C95" s="477">
        <v>2202851</v>
      </c>
      <c r="D95" s="425" t="s">
        <v>339</v>
      </c>
      <c r="E95" s="400">
        <v>816</v>
      </c>
      <c r="F95" s="471">
        <f>E95*17</f>
        <v>13872</v>
      </c>
      <c r="G95" s="471">
        <f>E95*51</f>
        <v>41616</v>
      </c>
      <c r="H95" s="21">
        <v>42737</v>
      </c>
      <c r="I95" s="110">
        <f>G95/6</f>
        <v>6936</v>
      </c>
      <c r="J95" s="148"/>
      <c r="K95" s="75"/>
    </row>
    <row r="96" spans="1:11" ht="12.75">
      <c r="A96" s="476"/>
      <c r="B96" s="476"/>
      <c r="C96" s="478"/>
      <c r="D96" s="492"/>
      <c r="E96" s="491"/>
      <c r="F96" s="472"/>
      <c r="G96" s="472"/>
      <c r="H96" s="21">
        <v>42768</v>
      </c>
      <c r="I96" s="110">
        <f>I95</f>
        <v>6936</v>
      </c>
      <c r="J96" s="148"/>
      <c r="K96" s="75"/>
    </row>
    <row r="97" spans="1:11" ht="12.75">
      <c r="A97" s="476"/>
      <c r="B97" s="476"/>
      <c r="C97" s="478"/>
      <c r="D97" s="492"/>
      <c r="E97" s="491"/>
      <c r="F97" s="472"/>
      <c r="G97" s="472"/>
      <c r="H97" s="21">
        <v>42796</v>
      </c>
      <c r="I97" s="110">
        <f>I96</f>
        <v>6936</v>
      </c>
      <c r="J97" s="148"/>
      <c r="K97" s="75"/>
    </row>
    <row r="98" spans="1:11" ht="12.75">
      <c r="A98" s="476"/>
      <c r="B98" s="476"/>
      <c r="C98" s="478"/>
      <c r="D98" s="492"/>
      <c r="E98" s="491"/>
      <c r="F98" s="472"/>
      <c r="G98" s="472"/>
      <c r="H98" s="21">
        <v>42827</v>
      </c>
      <c r="I98" s="110">
        <f>I97</f>
        <v>6936</v>
      </c>
      <c r="J98" s="148"/>
      <c r="K98" s="75"/>
    </row>
    <row r="99" spans="1:11" ht="12.75">
      <c r="A99" s="476"/>
      <c r="B99" s="476"/>
      <c r="C99" s="478"/>
      <c r="D99" s="492"/>
      <c r="E99" s="491"/>
      <c r="F99" s="472"/>
      <c r="G99" s="472"/>
      <c r="H99" s="21">
        <v>42857</v>
      </c>
      <c r="I99" s="110">
        <f>I98</f>
        <v>6936</v>
      </c>
      <c r="J99" s="23"/>
      <c r="K99" s="24"/>
    </row>
    <row r="100" spans="1:11" ht="12.75">
      <c r="A100" s="476"/>
      <c r="B100" s="476"/>
      <c r="C100" s="478"/>
      <c r="D100" s="492"/>
      <c r="E100" s="491"/>
      <c r="F100" s="431"/>
      <c r="G100" s="431"/>
      <c r="H100" s="21">
        <v>42888</v>
      </c>
      <c r="I100" s="110">
        <f>I99</f>
        <v>6936</v>
      </c>
      <c r="J100" s="23"/>
      <c r="K100" s="24"/>
    </row>
    <row r="101" spans="1:11" ht="12.75">
      <c r="A101" s="473">
        <v>22</v>
      </c>
      <c r="B101" s="473" t="s">
        <v>100</v>
      </c>
      <c r="C101" s="482">
        <v>2202901</v>
      </c>
      <c r="D101" s="485" t="s">
        <v>340</v>
      </c>
      <c r="E101" s="488">
        <v>404</v>
      </c>
      <c r="F101" s="479">
        <f>E101*17</f>
        <v>6868</v>
      </c>
      <c r="G101" s="479">
        <f>E101*51</f>
        <v>20604</v>
      </c>
      <c r="H101" s="46">
        <v>42737</v>
      </c>
      <c r="I101" s="107">
        <f>G101/6</f>
        <v>3434</v>
      </c>
      <c r="J101" s="48"/>
      <c r="K101" s="104"/>
    </row>
    <row r="102" spans="1:11" ht="12.75">
      <c r="A102" s="474"/>
      <c r="B102" s="474"/>
      <c r="C102" s="483"/>
      <c r="D102" s="486"/>
      <c r="E102" s="489"/>
      <c r="F102" s="480"/>
      <c r="G102" s="480"/>
      <c r="H102" s="46">
        <v>42768</v>
      </c>
      <c r="I102" s="107">
        <f>I101</f>
        <v>3434</v>
      </c>
      <c r="J102" s="48"/>
      <c r="K102" s="104"/>
    </row>
    <row r="103" spans="1:11" ht="12.75">
      <c r="A103" s="474"/>
      <c r="B103" s="474"/>
      <c r="C103" s="483"/>
      <c r="D103" s="486"/>
      <c r="E103" s="489"/>
      <c r="F103" s="480"/>
      <c r="G103" s="480"/>
      <c r="H103" s="46">
        <v>42796</v>
      </c>
      <c r="I103" s="107">
        <f>I102</f>
        <v>3434</v>
      </c>
      <c r="J103" s="48"/>
      <c r="K103" s="103"/>
    </row>
    <row r="104" spans="1:11" ht="12.75">
      <c r="A104" s="474"/>
      <c r="B104" s="474"/>
      <c r="C104" s="483"/>
      <c r="D104" s="486"/>
      <c r="E104" s="489"/>
      <c r="F104" s="480"/>
      <c r="G104" s="480"/>
      <c r="H104" s="46">
        <v>42827</v>
      </c>
      <c r="I104" s="107">
        <f>I103</f>
        <v>3434</v>
      </c>
      <c r="J104" s="48"/>
      <c r="K104" s="103"/>
    </row>
    <row r="105" spans="1:11" ht="12.75">
      <c r="A105" s="474"/>
      <c r="B105" s="474"/>
      <c r="C105" s="483"/>
      <c r="D105" s="486"/>
      <c r="E105" s="489"/>
      <c r="F105" s="480"/>
      <c r="G105" s="480"/>
      <c r="H105" s="46">
        <v>42857</v>
      </c>
      <c r="I105" s="107">
        <f>I104</f>
        <v>3434</v>
      </c>
      <c r="J105" s="48"/>
      <c r="K105" s="103"/>
    </row>
    <row r="106" spans="1:11" ht="12.75">
      <c r="A106" s="475"/>
      <c r="B106" s="475"/>
      <c r="C106" s="484"/>
      <c r="D106" s="487"/>
      <c r="E106" s="490"/>
      <c r="F106" s="481"/>
      <c r="G106" s="481"/>
      <c r="H106" s="46">
        <v>42888</v>
      </c>
      <c r="I106" s="107">
        <f>I105</f>
        <v>3434</v>
      </c>
      <c r="J106" s="48"/>
      <c r="K106" s="104"/>
    </row>
    <row r="107" spans="1:11" ht="12.75">
      <c r="A107" s="447">
        <v>22</v>
      </c>
      <c r="B107" s="447" t="s">
        <v>100</v>
      </c>
      <c r="C107" s="477">
        <v>2203230</v>
      </c>
      <c r="D107" s="425" t="s">
        <v>341</v>
      </c>
      <c r="E107" s="400">
        <v>450</v>
      </c>
      <c r="F107" s="471">
        <f>E107*17</f>
        <v>7650</v>
      </c>
      <c r="G107" s="471">
        <f>E107*51</f>
        <v>22950</v>
      </c>
      <c r="H107" s="21">
        <v>42737</v>
      </c>
      <c r="I107" s="110">
        <f>G107/6</f>
        <v>3825</v>
      </c>
      <c r="J107" s="23"/>
      <c r="K107" s="24"/>
    </row>
    <row r="108" spans="1:11" ht="12.75">
      <c r="A108" s="476"/>
      <c r="B108" s="476"/>
      <c r="C108" s="478"/>
      <c r="D108" s="492"/>
      <c r="E108" s="491"/>
      <c r="F108" s="472"/>
      <c r="G108" s="472"/>
      <c r="H108" s="21">
        <v>42768</v>
      </c>
      <c r="I108" s="110">
        <f>I107</f>
        <v>3825</v>
      </c>
      <c r="J108" s="23"/>
      <c r="K108" s="24"/>
    </row>
    <row r="109" spans="1:11" ht="12.75">
      <c r="A109" s="476"/>
      <c r="B109" s="476"/>
      <c r="C109" s="478"/>
      <c r="D109" s="492"/>
      <c r="E109" s="491"/>
      <c r="F109" s="472"/>
      <c r="G109" s="472"/>
      <c r="H109" s="21">
        <v>42796</v>
      </c>
      <c r="I109" s="110">
        <f>I108</f>
        <v>3825</v>
      </c>
      <c r="J109" s="23"/>
      <c r="K109" s="24"/>
    </row>
    <row r="110" spans="1:11" ht="12.75">
      <c r="A110" s="476"/>
      <c r="B110" s="476"/>
      <c r="C110" s="478"/>
      <c r="D110" s="492"/>
      <c r="E110" s="491"/>
      <c r="F110" s="472"/>
      <c r="G110" s="472"/>
      <c r="H110" s="21">
        <v>42827</v>
      </c>
      <c r="I110" s="110">
        <f>I109</f>
        <v>3825</v>
      </c>
      <c r="J110" s="23"/>
      <c r="K110" s="24"/>
    </row>
    <row r="111" spans="1:11" ht="12.75">
      <c r="A111" s="476"/>
      <c r="B111" s="476"/>
      <c r="C111" s="478"/>
      <c r="D111" s="492"/>
      <c r="E111" s="491"/>
      <c r="F111" s="472"/>
      <c r="G111" s="472"/>
      <c r="H111" s="21">
        <v>42857</v>
      </c>
      <c r="I111" s="110">
        <f>I110</f>
        <v>3825</v>
      </c>
      <c r="J111" s="23"/>
      <c r="K111" s="24"/>
    </row>
    <row r="112" spans="1:11" ht="12.75">
      <c r="A112" s="448"/>
      <c r="B112" s="448"/>
      <c r="C112" s="432"/>
      <c r="D112" s="453"/>
      <c r="E112" s="429"/>
      <c r="F112" s="431"/>
      <c r="G112" s="431"/>
      <c r="H112" s="21">
        <v>42888</v>
      </c>
      <c r="I112" s="110">
        <f>I111</f>
        <v>3825</v>
      </c>
      <c r="J112" s="23">
        <v>42871</v>
      </c>
      <c r="K112" s="24">
        <v>3825</v>
      </c>
    </row>
    <row r="113" spans="1:11" ht="12.75">
      <c r="A113" s="473">
        <v>22</v>
      </c>
      <c r="B113" s="473" t="s">
        <v>100</v>
      </c>
      <c r="C113" s="482">
        <v>2203354</v>
      </c>
      <c r="D113" s="485" t="s">
        <v>342</v>
      </c>
      <c r="E113" s="488">
        <v>933</v>
      </c>
      <c r="F113" s="479">
        <f>E113*17</f>
        <v>15861</v>
      </c>
      <c r="G113" s="479">
        <f>E113*51</f>
        <v>47583</v>
      </c>
      <c r="H113" s="46">
        <v>42737</v>
      </c>
      <c r="I113" s="107">
        <f>G113/6</f>
        <v>7930.5</v>
      </c>
      <c r="J113" s="48"/>
      <c r="K113" s="104"/>
    </row>
    <row r="114" spans="1:11" ht="12.75">
      <c r="A114" s="474"/>
      <c r="B114" s="474"/>
      <c r="C114" s="483"/>
      <c r="D114" s="486"/>
      <c r="E114" s="489"/>
      <c r="F114" s="480"/>
      <c r="G114" s="480"/>
      <c r="H114" s="46">
        <v>42768</v>
      </c>
      <c r="I114" s="107">
        <f>I113</f>
        <v>7930.5</v>
      </c>
      <c r="J114" s="48"/>
      <c r="K114" s="104"/>
    </row>
    <row r="115" spans="1:11" ht="12.75">
      <c r="A115" s="474"/>
      <c r="B115" s="474"/>
      <c r="C115" s="483"/>
      <c r="D115" s="486"/>
      <c r="E115" s="489"/>
      <c r="F115" s="480"/>
      <c r="G115" s="480"/>
      <c r="H115" s="46">
        <v>42796</v>
      </c>
      <c r="I115" s="107">
        <f>I114</f>
        <v>7930.5</v>
      </c>
      <c r="J115" s="48"/>
      <c r="K115" s="104"/>
    </row>
    <row r="116" spans="1:13" ht="12.75">
      <c r="A116" s="474"/>
      <c r="B116" s="474"/>
      <c r="C116" s="483"/>
      <c r="D116" s="486"/>
      <c r="E116" s="489"/>
      <c r="F116" s="480"/>
      <c r="G116" s="480"/>
      <c r="H116" s="46">
        <v>42827</v>
      </c>
      <c r="I116" s="107">
        <f>I115</f>
        <v>7930.5</v>
      </c>
      <c r="J116" s="48"/>
      <c r="K116" s="104"/>
      <c r="M116" s="398"/>
    </row>
    <row r="117" spans="1:13" ht="12.75">
      <c r="A117" s="474"/>
      <c r="B117" s="474"/>
      <c r="C117" s="483"/>
      <c r="D117" s="486"/>
      <c r="E117" s="489"/>
      <c r="F117" s="480"/>
      <c r="G117" s="480"/>
      <c r="H117" s="46">
        <v>42857</v>
      </c>
      <c r="I117" s="107">
        <f>I116</f>
        <v>7930.5</v>
      </c>
      <c r="J117" s="48"/>
      <c r="K117" s="104"/>
      <c r="M117" s="398"/>
    </row>
    <row r="118" spans="1:13" ht="12.75">
      <c r="A118" s="475"/>
      <c r="B118" s="475"/>
      <c r="C118" s="484"/>
      <c r="D118" s="487"/>
      <c r="E118" s="490"/>
      <c r="F118" s="481"/>
      <c r="G118" s="481"/>
      <c r="H118" s="46">
        <v>42888</v>
      </c>
      <c r="I118" s="107">
        <f>I117</f>
        <v>7930.5</v>
      </c>
      <c r="J118" s="48"/>
      <c r="K118" s="104"/>
      <c r="M118" s="398"/>
    </row>
    <row r="119" spans="1:11" ht="12.75">
      <c r="A119" s="447">
        <v>22</v>
      </c>
      <c r="B119" s="447" t="s">
        <v>100</v>
      </c>
      <c r="C119" s="477">
        <v>2203453</v>
      </c>
      <c r="D119" s="425" t="s">
        <v>343</v>
      </c>
      <c r="E119" s="400">
        <v>1596</v>
      </c>
      <c r="F119" s="471">
        <f>E119*17</f>
        <v>27132</v>
      </c>
      <c r="G119" s="471">
        <f>E119*51</f>
        <v>81396</v>
      </c>
      <c r="H119" s="21">
        <v>42737</v>
      </c>
      <c r="I119" s="110">
        <f>G119/6</f>
        <v>13566</v>
      </c>
      <c r="J119" s="23">
        <v>42809</v>
      </c>
      <c r="K119" s="24">
        <v>13566</v>
      </c>
    </row>
    <row r="120" spans="1:11" ht="12.75">
      <c r="A120" s="476"/>
      <c r="B120" s="476"/>
      <c r="C120" s="478"/>
      <c r="D120" s="492"/>
      <c r="E120" s="491"/>
      <c r="F120" s="472"/>
      <c r="G120" s="472"/>
      <c r="H120" s="21">
        <v>42768</v>
      </c>
      <c r="I120" s="110">
        <f>I119</f>
        <v>13566</v>
      </c>
      <c r="J120" s="23">
        <v>42809</v>
      </c>
      <c r="K120" s="24">
        <v>13566</v>
      </c>
    </row>
    <row r="121" spans="1:11" ht="12.75">
      <c r="A121" s="476"/>
      <c r="B121" s="476"/>
      <c r="C121" s="478"/>
      <c r="D121" s="492"/>
      <c r="E121" s="491"/>
      <c r="F121" s="472"/>
      <c r="G121" s="472"/>
      <c r="H121" s="21">
        <v>42796</v>
      </c>
      <c r="I121" s="110">
        <f>I120</f>
        <v>13566</v>
      </c>
      <c r="J121" s="23">
        <v>42809</v>
      </c>
      <c r="K121" s="24">
        <v>13566</v>
      </c>
    </row>
    <row r="122" spans="1:11" ht="12.75">
      <c r="A122" s="476"/>
      <c r="B122" s="476"/>
      <c r="C122" s="478"/>
      <c r="D122" s="492"/>
      <c r="E122" s="491"/>
      <c r="F122" s="472"/>
      <c r="G122" s="472"/>
      <c r="H122" s="21">
        <v>42827</v>
      </c>
      <c r="I122" s="110">
        <f>I121</f>
        <v>13566</v>
      </c>
      <c r="J122" s="23">
        <v>42828</v>
      </c>
      <c r="K122" s="24">
        <v>13566</v>
      </c>
    </row>
    <row r="123" spans="1:11" ht="12.75">
      <c r="A123" s="476"/>
      <c r="B123" s="476"/>
      <c r="C123" s="478"/>
      <c r="D123" s="492"/>
      <c r="E123" s="491"/>
      <c r="F123" s="472"/>
      <c r="G123" s="472"/>
      <c r="H123" s="21">
        <v>42857</v>
      </c>
      <c r="I123" s="110">
        <f>I122</f>
        <v>13566</v>
      </c>
      <c r="J123" s="23">
        <v>42857</v>
      </c>
      <c r="K123" s="24">
        <v>13566</v>
      </c>
    </row>
    <row r="124" spans="1:11" ht="12.75">
      <c r="A124" s="448"/>
      <c r="B124" s="448"/>
      <c r="C124" s="432"/>
      <c r="D124" s="453"/>
      <c r="E124" s="429"/>
      <c r="F124" s="431"/>
      <c r="G124" s="431"/>
      <c r="H124" s="21">
        <v>42888</v>
      </c>
      <c r="I124" s="110">
        <f>I123</f>
        <v>13566</v>
      </c>
      <c r="J124" s="23">
        <v>42888</v>
      </c>
      <c r="K124" s="24">
        <v>13566</v>
      </c>
    </row>
    <row r="125" spans="1:11" ht="12.75">
      <c r="A125" s="473">
        <v>22</v>
      </c>
      <c r="B125" s="473" t="s">
        <v>100</v>
      </c>
      <c r="C125" s="482">
        <v>2203602</v>
      </c>
      <c r="D125" s="485" t="s">
        <v>344</v>
      </c>
      <c r="E125" s="488">
        <v>331</v>
      </c>
      <c r="F125" s="479">
        <f>E125*17</f>
        <v>5627</v>
      </c>
      <c r="G125" s="479">
        <f>E125*51</f>
        <v>16881</v>
      </c>
      <c r="H125" s="46">
        <v>42737</v>
      </c>
      <c r="I125" s="107">
        <f>G125/6</f>
        <v>2813.5</v>
      </c>
      <c r="J125" s="48"/>
      <c r="K125" s="104"/>
    </row>
    <row r="126" spans="1:11" ht="12.75">
      <c r="A126" s="474"/>
      <c r="B126" s="474"/>
      <c r="C126" s="483"/>
      <c r="D126" s="486"/>
      <c r="E126" s="489"/>
      <c r="F126" s="480"/>
      <c r="G126" s="480"/>
      <c r="H126" s="46">
        <v>42768</v>
      </c>
      <c r="I126" s="107">
        <f>I125</f>
        <v>2813.5</v>
      </c>
      <c r="J126" s="48"/>
      <c r="K126" s="104"/>
    </row>
    <row r="127" spans="1:11" ht="12.75">
      <c r="A127" s="474"/>
      <c r="B127" s="474"/>
      <c r="C127" s="483"/>
      <c r="D127" s="486"/>
      <c r="E127" s="489"/>
      <c r="F127" s="480"/>
      <c r="G127" s="480"/>
      <c r="H127" s="46">
        <v>42796</v>
      </c>
      <c r="I127" s="107">
        <f>I126</f>
        <v>2813.5</v>
      </c>
      <c r="J127" s="48"/>
      <c r="K127" s="104"/>
    </row>
    <row r="128" spans="1:11" ht="12.75">
      <c r="A128" s="474"/>
      <c r="B128" s="474"/>
      <c r="C128" s="483"/>
      <c r="D128" s="486"/>
      <c r="E128" s="489"/>
      <c r="F128" s="480"/>
      <c r="G128" s="480"/>
      <c r="H128" s="46">
        <v>42827</v>
      </c>
      <c r="I128" s="107">
        <f>I127</f>
        <v>2813.5</v>
      </c>
      <c r="J128" s="48"/>
      <c r="K128" s="104"/>
    </row>
    <row r="129" spans="1:11" ht="12.75">
      <c r="A129" s="474"/>
      <c r="B129" s="474"/>
      <c r="C129" s="483"/>
      <c r="D129" s="486"/>
      <c r="E129" s="489"/>
      <c r="F129" s="480"/>
      <c r="G129" s="480"/>
      <c r="H129" s="46">
        <v>42857</v>
      </c>
      <c r="I129" s="107">
        <f>I128</f>
        <v>2813.5</v>
      </c>
      <c r="J129" s="48"/>
      <c r="K129" s="104"/>
    </row>
    <row r="130" spans="1:11" ht="12.75">
      <c r="A130" s="475"/>
      <c r="B130" s="475"/>
      <c r="C130" s="484"/>
      <c r="D130" s="487"/>
      <c r="E130" s="490"/>
      <c r="F130" s="481"/>
      <c r="G130" s="481"/>
      <c r="H130" s="46">
        <v>42888</v>
      </c>
      <c r="I130" s="107">
        <f>I129</f>
        <v>2813.5</v>
      </c>
      <c r="J130" s="48"/>
      <c r="K130" s="104"/>
    </row>
    <row r="131" spans="1:11" ht="12.75">
      <c r="A131" s="447">
        <v>22</v>
      </c>
      <c r="B131" s="447" t="s">
        <v>100</v>
      </c>
      <c r="C131" s="477">
        <v>2203750</v>
      </c>
      <c r="D131" s="425" t="s">
        <v>345</v>
      </c>
      <c r="E131" s="400">
        <v>824</v>
      </c>
      <c r="F131" s="471">
        <f>E131*17</f>
        <v>14008</v>
      </c>
      <c r="G131" s="471">
        <f>E131*51</f>
        <v>42024</v>
      </c>
      <c r="H131" s="21">
        <v>42737</v>
      </c>
      <c r="I131" s="110">
        <f>G131/6</f>
        <v>7004</v>
      </c>
      <c r="J131" s="23"/>
      <c r="K131" s="24"/>
    </row>
    <row r="132" spans="1:11" ht="12.75">
      <c r="A132" s="476"/>
      <c r="B132" s="476"/>
      <c r="C132" s="478"/>
      <c r="D132" s="492"/>
      <c r="E132" s="491"/>
      <c r="F132" s="472"/>
      <c r="G132" s="472"/>
      <c r="H132" s="21">
        <v>42768</v>
      </c>
      <c r="I132" s="110">
        <f>I131</f>
        <v>7004</v>
      </c>
      <c r="J132" s="23"/>
      <c r="K132" s="24"/>
    </row>
    <row r="133" spans="1:11" ht="12.75">
      <c r="A133" s="476"/>
      <c r="B133" s="476"/>
      <c r="C133" s="478"/>
      <c r="D133" s="492"/>
      <c r="E133" s="491"/>
      <c r="F133" s="472"/>
      <c r="G133" s="472"/>
      <c r="H133" s="21">
        <v>42796</v>
      </c>
      <c r="I133" s="110">
        <f>I132</f>
        <v>7004</v>
      </c>
      <c r="J133" s="23"/>
      <c r="K133" s="24"/>
    </row>
    <row r="134" spans="1:11" ht="12.75">
      <c r="A134" s="476"/>
      <c r="B134" s="476"/>
      <c r="C134" s="478"/>
      <c r="D134" s="492"/>
      <c r="E134" s="491"/>
      <c r="F134" s="472"/>
      <c r="G134" s="472"/>
      <c r="H134" s="21">
        <v>42827</v>
      </c>
      <c r="I134" s="110">
        <f>I133</f>
        <v>7004</v>
      </c>
      <c r="J134" s="23"/>
      <c r="K134" s="24"/>
    </row>
    <row r="135" spans="1:11" ht="12.75">
      <c r="A135" s="476"/>
      <c r="B135" s="476"/>
      <c r="C135" s="478"/>
      <c r="D135" s="492"/>
      <c r="E135" s="491"/>
      <c r="F135" s="472"/>
      <c r="G135" s="472"/>
      <c r="H135" s="21">
        <v>42857</v>
      </c>
      <c r="I135" s="110">
        <f>I134</f>
        <v>7004</v>
      </c>
      <c r="J135" s="23"/>
      <c r="K135" s="24"/>
    </row>
    <row r="136" spans="1:11" ht="12.75">
      <c r="A136" s="448"/>
      <c r="B136" s="448"/>
      <c r="C136" s="432"/>
      <c r="D136" s="453"/>
      <c r="E136" s="429"/>
      <c r="F136" s="431"/>
      <c r="G136" s="431"/>
      <c r="H136" s="21">
        <v>42888</v>
      </c>
      <c r="I136" s="110">
        <f>I135</f>
        <v>7004</v>
      </c>
      <c r="J136" s="23"/>
      <c r="K136" s="24"/>
    </row>
    <row r="137" spans="1:11" ht="12.75">
      <c r="A137" s="473">
        <v>22</v>
      </c>
      <c r="B137" s="473" t="s">
        <v>100</v>
      </c>
      <c r="C137" s="482">
        <v>2204907</v>
      </c>
      <c r="D137" s="485" t="s">
        <v>346</v>
      </c>
      <c r="E137" s="488">
        <v>987</v>
      </c>
      <c r="F137" s="479">
        <f>E137*17</f>
        <v>16779</v>
      </c>
      <c r="G137" s="479">
        <f>E137*51</f>
        <v>50337</v>
      </c>
      <c r="H137" s="46">
        <v>42737</v>
      </c>
      <c r="I137" s="107">
        <f>G137/6</f>
        <v>8389.5</v>
      </c>
      <c r="J137" s="124">
        <v>42809</v>
      </c>
      <c r="K137" s="103">
        <v>8389.5</v>
      </c>
    </row>
    <row r="138" spans="1:11" ht="12.75">
      <c r="A138" s="474"/>
      <c r="B138" s="474"/>
      <c r="C138" s="483"/>
      <c r="D138" s="486"/>
      <c r="E138" s="489"/>
      <c r="F138" s="480"/>
      <c r="G138" s="480"/>
      <c r="H138" s="46">
        <v>42768</v>
      </c>
      <c r="I138" s="107">
        <f>I137</f>
        <v>8389.5</v>
      </c>
      <c r="J138" s="124">
        <v>42809</v>
      </c>
      <c r="K138" s="103">
        <v>8389.5</v>
      </c>
    </row>
    <row r="139" spans="1:11" ht="12.75">
      <c r="A139" s="474"/>
      <c r="B139" s="474"/>
      <c r="C139" s="483"/>
      <c r="D139" s="486"/>
      <c r="E139" s="489"/>
      <c r="F139" s="480"/>
      <c r="G139" s="480"/>
      <c r="H139" s="46">
        <v>42796</v>
      </c>
      <c r="I139" s="107">
        <f>I138</f>
        <v>8389.5</v>
      </c>
      <c r="J139" s="124">
        <v>42809</v>
      </c>
      <c r="K139" s="103">
        <v>8389.5</v>
      </c>
    </row>
    <row r="140" spans="1:11" ht="12.75">
      <c r="A140" s="474"/>
      <c r="B140" s="474"/>
      <c r="C140" s="483"/>
      <c r="D140" s="486"/>
      <c r="E140" s="489"/>
      <c r="F140" s="480"/>
      <c r="G140" s="480"/>
      <c r="H140" s="46">
        <v>42827</v>
      </c>
      <c r="I140" s="107">
        <f>I139</f>
        <v>8389.5</v>
      </c>
      <c r="J140" s="124">
        <v>42828</v>
      </c>
      <c r="K140" s="103">
        <v>8389.5</v>
      </c>
    </row>
    <row r="141" spans="1:11" ht="12.75">
      <c r="A141" s="474"/>
      <c r="B141" s="474"/>
      <c r="C141" s="483"/>
      <c r="D141" s="486"/>
      <c r="E141" s="489"/>
      <c r="F141" s="480"/>
      <c r="G141" s="480"/>
      <c r="H141" s="46">
        <v>42857</v>
      </c>
      <c r="I141" s="107">
        <f>I140</f>
        <v>8389.5</v>
      </c>
      <c r="J141" s="124">
        <v>42866</v>
      </c>
      <c r="K141" s="103">
        <v>8389.5</v>
      </c>
    </row>
    <row r="142" spans="1:11" ht="12.75">
      <c r="A142" s="475"/>
      <c r="B142" s="475"/>
      <c r="C142" s="484"/>
      <c r="D142" s="487"/>
      <c r="E142" s="490"/>
      <c r="F142" s="481"/>
      <c r="G142" s="481"/>
      <c r="H142" s="46">
        <v>42888</v>
      </c>
      <c r="I142" s="107">
        <f>I141</f>
        <v>8389.5</v>
      </c>
      <c r="J142" s="124">
        <v>42885</v>
      </c>
      <c r="K142" s="103">
        <v>8389.5</v>
      </c>
    </row>
    <row r="143" spans="1:11" ht="12.75">
      <c r="A143" s="447">
        <v>22</v>
      </c>
      <c r="B143" s="447" t="s">
        <v>100</v>
      </c>
      <c r="C143" s="477">
        <v>2205151</v>
      </c>
      <c r="D143" s="425" t="s">
        <v>347</v>
      </c>
      <c r="E143" s="400">
        <v>575</v>
      </c>
      <c r="F143" s="471">
        <f>E143*17</f>
        <v>9775</v>
      </c>
      <c r="G143" s="471">
        <f>E143*51</f>
        <v>29325</v>
      </c>
      <c r="H143" s="21">
        <v>42737</v>
      </c>
      <c r="I143" s="110">
        <f>G143/6</f>
        <v>4887.5</v>
      </c>
      <c r="J143" s="148">
        <v>42891</v>
      </c>
      <c r="K143" s="75">
        <v>4887.5</v>
      </c>
    </row>
    <row r="144" spans="1:11" ht="12.75">
      <c r="A144" s="476"/>
      <c r="B144" s="476"/>
      <c r="C144" s="478"/>
      <c r="D144" s="492"/>
      <c r="E144" s="491"/>
      <c r="F144" s="472"/>
      <c r="G144" s="472"/>
      <c r="H144" s="21">
        <v>42768</v>
      </c>
      <c r="I144" s="110">
        <f>I143</f>
        <v>4887.5</v>
      </c>
      <c r="J144" s="148">
        <v>42891</v>
      </c>
      <c r="K144" s="75">
        <v>4887.5</v>
      </c>
    </row>
    <row r="145" spans="1:13" ht="12.75">
      <c r="A145" s="476"/>
      <c r="B145" s="476"/>
      <c r="C145" s="478"/>
      <c r="D145" s="492"/>
      <c r="E145" s="491"/>
      <c r="F145" s="472"/>
      <c r="G145" s="472"/>
      <c r="H145" s="21">
        <v>42796</v>
      </c>
      <c r="I145" s="110">
        <f>I144</f>
        <v>4887.5</v>
      </c>
      <c r="J145" s="393">
        <v>42958</v>
      </c>
      <c r="K145" s="395">
        <v>2890</v>
      </c>
      <c r="M145" s="398"/>
    </row>
    <row r="146" spans="1:13" ht="12.75">
      <c r="A146" s="476"/>
      <c r="B146" s="476"/>
      <c r="C146" s="478"/>
      <c r="D146" s="492"/>
      <c r="E146" s="491"/>
      <c r="F146" s="472"/>
      <c r="G146" s="472"/>
      <c r="H146" s="21">
        <v>42827</v>
      </c>
      <c r="I146" s="110">
        <f>I145</f>
        <v>4887.5</v>
      </c>
      <c r="J146" s="393">
        <v>42958</v>
      </c>
      <c r="K146" s="395">
        <v>2890</v>
      </c>
      <c r="M146" s="398"/>
    </row>
    <row r="147" spans="1:13" ht="12.75">
      <c r="A147" s="476"/>
      <c r="B147" s="476"/>
      <c r="C147" s="478"/>
      <c r="D147" s="492"/>
      <c r="E147" s="491"/>
      <c r="F147" s="472"/>
      <c r="G147" s="472"/>
      <c r="H147" s="21">
        <v>42857</v>
      </c>
      <c r="I147" s="110">
        <f>I146</f>
        <v>4887.5</v>
      </c>
      <c r="J147" s="393">
        <v>42968</v>
      </c>
      <c r="K147" s="394">
        <v>2890</v>
      </c>
      <c r="M147" s="398"/>
    </row>
    <row r="148" spans="1:11" ht="12.75">
      <c r="A148" s="448"/>
      <c r="B148" s="448"/>
      <c r="C148" s="478"/>
      <c r="D148" s="492"/>
      <c r="E148" s="491"/>
      <c r="F148" s="472"/>
      <c r="G148" s="472"/>
      <c r="H148" s="21">
        <v>42888</v>
      </c>
      <c r="I148" s="110">
        <f>I147</f>
        <v>4887.5</v>
      </c>
      <c r="J148" s="23">
        <v>42879</v>
      </c>
      <c r="K148" s="24">
        <v>4887.5</v>
      </c>
    </row>
    <row r="149" spans="1:12" ht="12.75">
      <c r="A149" s="392"/>
      <c r="B149" s="392"/>
      <c r="C149" s="478"/>
      <c r="D149" s="492"/>
      <c r="E149" s="491"/>
      <c r="F149" s="472"/>
      <c r="G149" s="472"/>
      <c r="H149" s="397">
        <v>42888</v>
      </c>
      <c r="I149" s="396">
        <v>2996.25</v>
      </c>
      <c r="J149" s="23">
        <v>42989</v>
      </c>
      <c r="K149" s="24">
        <v>2996.25</v>
      </c>
      <c r="L149" s="2"/>
    </row>
    <row r="150" spans="1:12" ht="12.75">
      <c r="A150" s="392"/>
      <c r="B150" s="392"/>
      <c r="C150" s="432"/>
      <c r="D150" s="453"/>
      <c r="E150" s="429"/>
      <c r="F150" s="431"/>
      <c r="G150" s="431"/>
      <c r="H150" s="397">
        <v>42888</v>
      </c>
      <c r="I150" s="396">
        <v>2996.25</v>
      </c>
      <c r="J150" s="23">
        <v>42989</v>
      </c>
      <c r="K150" s="24">
        <v>2996.25</v>
      </c>
      <c r="L150" s="2"/>
    </row>
    <row r="151" spans="1:11" ht="12.75">
      <c r="A151" s="473">
        <v>22</v>
      </c>
      <c r="B151" s="473" t="s">
        <v>100</v>
      </c>
      <c r="C151" s="482">
        <v>2205359</v>
      </c>
      <c r="D151" s="485" t="s">
        <v>348</v>
      </c>
      <c r="E151" s="488">
        <v>400</v>
      </c>
      <c r="F151" s="479">
        <f>E151*17</f>
        <v>6800</v>
      </c>
      <c r="G151" s="479">
        <f>E151*51</f>
        <v>20400</v>
      </c>
      <c r="H151" s="46">
        <v>42737</v>
      </c>
      <c r="I151" s="107">
        <f>G151/6</f>
        <v>3400</v>
      </c>
      <c r="J151" s="124">
        <v>42825</v>
      </c>
      <c r="K151" s="103">
        <v>3400</v>
      </c>
    </row>
    <row r="152" spans="1:11" ht="12.75">
      <c r="A152" s="474"/>
      <c r="B152" s="474"/>
      <c r="C152" s="483"/>
      <c r="D152" s="486"/>
      <c r="E152" s="489"/>
      <c r="F152" s="480"/>
      <c r="G152" s="480"/>
      <c r="H152" s="46">
        <v>42768</v>
      </c>
      <c r="I152" s="107">
        <f>I151</f>
        <v>3400</v>
      </c>
      <c r="J152" s="124">
        <v>42832</v>
      </c>
      <c r="K152" s="103">
        <v>3400</v>
      </c>
    </row>
    <row r="153" spans="1:11" ht="12.75">
      <c r="A153" s="474"/>
      <c r="B153" s="474"/>
      <c r="C153" s="483"/>
      <c r="D153" s="486"/>
      <c r="E153" s="489"/>
      <c r="F153" s="480"/>
      <c r="G153" s="480"/>
      <c r="H153" s="46">
        <v>42796</v>
      </c>
      <c r="I153" s="107">
        <f>I152</f>
        <v>3400</v>
      </c>
      <c r="J153" s="124">
        <v>42835</v>
      </c>
      <c r="K153" s="103">
        <v>3400</v>
      </c>
    </row>
    <row r="154" spans="1:11" ht="12.75">
      <c r="A154" s="474"/>
      <c r="B154" s="474"/>
      <c r="C154" s="483"/>
      <c r="D154" s="486"/>
      <c r="E154" s="489"/>
      <c r="F154" s="480"/>
      <c r="G154" s="480"/>
      <c r="H154" s="46">
        <v>42827</v>
      </c>
      <c r="I154" s="107">
        <f>I153</f>
        <v>3400</v>
      </c>
      <c r="J154" s="124">
        <v>42829</v>
      </c>
      <c r="K154" s="103">
        <v>3400</v>
      </c>
    </row>
    <row r="155" spans="1:11" ht="12.75">
      <c r="A155" s="474"/>
      <c r="B155" s="474"/>
      <c r="C155" s="483"/>
      <c r="D155" s="486"/>
      <c r="E155" s="489"/>
      <c r="F155" s="480"/>
      <c r="G155" s="480"/>
      <c r="H155" s="46">
        <v>42857</v>
      </c>
      <c r="I155" s="107">
        <f>I154</f>
        <v>3400</v>
      </c>
      <c r="J155" s="124">
        <v>42857</v>
      </c>
      <c r="K155" s="103">
        <v>3400</v>
      </c>
    </row>
    <row r="156" spans="1:11" ht="12.75">
      <c r="A156" s="475"/>
      <c r="B156" s="475"/>
      <c r="C156" s="484"/>
      <c r="D156" s="487"/>
      <c r="E156" s="490"/>
      <c r="F156" s="481"/>
      <c r="G156" s="481"/>
      <c r="H156" s="46">
        <v>42888</v>
      </c>
      <c r="I156" s="107">
        <f>I155</f>
        <v>3400</v>
      </c>
      <c r="J156" s="124">
        <v>42888</v>
      </c>
      <c r="K156" s="103">
        <v>3400</v>
      </c>
    </row>
    <row r="157" spans="1:11" ht="12.75">
      <c r="A157" s="447">
        <v>22</v>
      </c>
      <c r="B157" s="447" t="s">
        <v>100</v>
      </c>
      <c r="C157" s="477">
        <v>2205532</v>
      </c>
      <c r="D157" s="425" t="s">
        <v>349</v>
      </c>
      <c r="E157" s="400">
        <v>715</v>
      </c>
      <c r="F157" s="471">
        <f>E157*17</f>
        <v>12155</v>
      </c>
      <c r="G157" s="471">
        <f>E157*51</f>
        <v>36465</v>
      </c>
      <c r="H157" s="21">
        <v>42737</v>
      </c>
      <c r="I157" s="110">
        <f>G157/6</f>
        <v>6077.5</v>
      </c>
      <c r="J157" s="468">
        <v>42991</v>
      </c>
      <c r="K157" s="471">
        <v>36465</v>
      </c>
    </row>
    <row r="158" spans="1:11" ht="12.75">
      <c r="A158" s="476"/>
      <c r="B158" s="476"/>
      <c r="C158" s="478"/>
      <c r="D158" s="492"/>
      <c r="E158" s="491"/>
      <c r="F158" s="472"/>
      <c r="G158" s="472"/>
      <c r="H158" s="21">
        <v>42768</v>
      </c>
      <c r="I158" s="110">
        <f>I157</f>
        <v>6077.5</v>
      </c>
      <c r="J158" s="469"/>
      <c r="K158" s="472"/>
    </row>
    <row r="159" spans="1:11" ht="12.75">
      <c r="A159" s="476"/>
      <c r="B159" s="476"/>
      <c r="C159" s="478"/>
      <c r="D159" s="492"/>
      <c r="E159" s="491"/>
      <c r="F159" s="472"/>
      <c r="G159" s="472"/>
      <c r="H159" s="21">
        <v>42796</v>
      </c>
      <c r="I159" s="110">
        <f>I158</f>
        <v>6077.5</v>
      </c>
      <c r="J159" s="469"/>
      <c r="K159" s="472"/>
    </row>
    <row r="160" spans="1:11" ht="12.75">
      <c r="A160" s="476"/>
      <c r="B160" s="476"/>
      <c r="C160" s="478"/>
      <c r="D160" s="492"/>
      <c r="E160" s="491"/>
      <c r="F160" s="472"/>
      <c r="G160" s="472"/>
      <c r="H160" s="21">
        <v>42827</v>
      </c>
      <c r="I160" s="110">
        <f>I159</f>
        <v>6077.5</v>
      </c>
      <c r="J160" s="469"/>
      <c r="K160" s="472"/>
    </row>
    <row r="161" spans="1:11" ht="12.75">
      <c r="A161" s="476"/>
      <c r="B161" s="476"/>
      <c r="C161" s="478"/>
      <c r="D161" s="492"/>
      <c r="E161" s="491"/>
      <c r="F161" s="472"/>
      <c r="G161" s="472"/>
      <c r="H161" s="21">
        <v>42857</v>
      </c>
      <c r="I161" s="110">
        <f>I160</f>
        <v>6077.5</v>
      </c>
      <c r="J161" s="469"/>
      <c r="K161" s="472"/>
    </row>
    <row r="162" spans="1:11" ht="12.75">
      <c r="A162" s="448"/>
      <c r="B162" s="448"/>
      <c r="C162" s="432"/>
      <c r="D162" s="453"/>
      <c r="E162" s="429"/>
      <c r="F162" s="431"/>
      <c r="G162" s="431"/>
      <c r="H162" s="21">
        <v>42888</v>
      </c>
      <c r="I162" s="110">
        <f>I161</f>
        <v>6077.5</v>
      </c>
      <c r="J162" s="470"/>
      <c r="K162" s="431"/>
    </row>
    <row r="163" spans="1:11" ht="12.75">
      <c r="A163" s="473">
        <v>22</v>
      </c>
      <c r="B163" s="473" t="s">
        <v>100</v>
      </c>
      <c r="C163" s="482">
        <v>2205565</v>
      </c>
      <c r="D163" s="485" t="s">
        <v>350</v>
      </c>
      <c r="E163" s="488">
        <v>935</v>
      </c>
      <c r="F163" s="479">
        <f>E163*17</f>
        <v>15895</v>
      </c>
      <c r="G163" s="479">
        <f>E163*51</f>
        <v>47685</v>
      </c>
      <c r="H163" s="46">
        <v>42737</v>
      </c>
      <c r="I163" s="107">
        <f>G163/6</f>
        <v>7947.5</v>
      </c>
      <c r="J163" s="413">
        <v>42801</v>
      </c>
      <c r="K163" s="479">
        <v>23842.5</v>
      </c>
    </row>
    <row r="164" spans="1:11" ht="12.75">
      <c r="A164" s="474"/>
      <c r="B164" s="474"/>
      <c r="C164" s="483"/>
      <c r="D164" s="486"/>
      <c r="E164" s="489"/>
      <c r="F164" s="480"/>
      <c r="G164" s="480"/>
      <c r="H164" s="46">
        <v>42768</v>
      </c>
      <c r="I164" s="107">
        <f>I163</f>
        <v>7947.5</v>
      </c>
      <c r="J164" s="414"/>
      <c r="K164" s="480"/>
    </row>
    <row r="165" spans="1:11" ht="12.75">
      <c r="A165" s="474"/>
      <c r="B165" s="474"/>
      <c r="C165" s="483"/>
      <c r="D165" s="486"/>
      <c r="E165" s="489"/>
      <c r="F165" s="480"/>
      <c r="G165" s="480"/>
      <c r="H165" s="46">
        <v>42796</v>
      </c>
      <c r="I165" s="107">
        <f>I164</f>
        <v>7947.5</v>
      </c>
      <c r="J165" s="415"/>
      <c r="K165" s="481"/>
    </row>
    <row r="166" spans="1:11" ht="12.75">
      <c r="A166" s="474"/>
      <c r="B166" s="474"/>
      <c r="C166" s="483"/>
      <c r="D166" s="486"/>
      <c r="E166" s="489"/>
      <c r="F166" s="480"/>
      <c r="G166" s="480"/>
      <c r="H166" s="46">
        <v>42827</v>
      </c>
      <c r="I166" s="107">
        <f>I165</f>
        <v>7947.5</v>
      </c>
      <c r="J166" s="413">
        <v>42922</v>
      </c>
      <c r="K166" s="479">
        <v>23842.5</v>
      </c>
    </row>
    <row r="167" spans="1:11" ht="12.75">
      <c r="A167" s="474"/>
      <c r="B167" s="474"/>
      <c r="C167" s="483"/>
      <c r="D167" s="486"/>
      <c r="E167" s="489"/>
      <c r="F167" s="480"/>
      <c r="G167" s="480"/>
      <c r="H167" s="46">
        <v>42857</v>
      </c>
      <c r="I167" s="107">
        <f>I166</f>
        <v>7947.5</v>
      </c>
      <c r="J167" s="414"/>
      <c r="K167" s="480"/>
    </row>
    <row r="168" spans="1:11" ht="12.75">
      <c r="A168" s="475"/>
      <c r="B168" s="475"/>
      <c r="C168" s="484"/>
      <c r="D168" s="487"/>
      <c r="E168" s="490"/>
      <c r="F168" s="481"/>
      <c r="G168" s="481"/>
      <c r="H168" s="46">
        <v>42888</v>
      </c>
      <c r="I168" s="107">
        <f>I167</f>
        <v>7947.5</v>
      </c>
      <c r="J168" s="415"/>
      <c r="K168" s="481"/>
    </row>
    <row r="169" spans="1:11" ht="12.75">
      <c r="A169" s="447">
        <v>22</v>
      </c>
      <c r="B169" s="447" t="s">
        <v>100</v>
      </c>
      <c r="C169" s="477">
        <v>2205904</v>
      </c>
      <c r="D169" s="425" t="s">
        <v>351</v>
      </c>
      <c r="E169" s="400">
        <v>210</v>
      </c>
      <c r="F169" s="471">
        <f>E169*17</f>
        <v>3570</v>
      </c>
      <c r="G169" s="471">
        <f>E169*51</f>
        <v>10710</v>
      </c>
      <c r="H169" s="21">
        <v>42737</v>
      </c>
      <c r="I169" s="110">
        <f>G169/6</f>
        <v>1785</v>
      </c>
      <c r="J169" s="148">
        <v>42969</v>
      </c>
      <c r="K169" s="75">
        <v>1785</v>
      </c>
    </row>
    <row r="170" spans="1:11" ht="12.75">
      <c r="A170" s="476"/>
      <c r="B170" s="476"/>
      <c r="C170" s="478"/>
      <c r="D170" s="492"/>
      <c r="E170" s="491"/>
      <c r="F170" s="472"/>
      <c r="G170" s="472"/>
      <c r="H170" s="21">
        <v>42768</v>
      </c>
      <c r="I170" s="110">
        <f>I169</f>
        <v>1785</v>
      </c>
      <c r="J170" s="148"/>
      <c r="K170" s="75"/>
    </row>
    <row r="171" spans="1:11" ht="12.75">
      <c r="A171" s="476"/>
      <c r="B171" s="476"/>
      <c r="C171" s="478"/>
      <c r="D171" s="492"/>
      <c r="E171" s="491"/>
      <c r="F171" s="472"/>
      <c r="G171" s="472"/>
      <c r="H171" s="21">
        <v>42796</v>
      </c>
      <c r="I171" s="110">
        <f>I170</f>
        <v>1785</v>
      </c>
      <c r="J171" s="23"/>
      <c r="K171" s="24"/>
    </row>
    <row r="172" spans="1:11" ht="12.75">
      <c r="A172" s="476"/>
      <c r="B172" s="476"/>
      <c r="C172" s="478"/>
      <c r="D172" s="492"/>
      <c r="E172" s="491"/>
      <c r="F172" s="472"/>
      <c r="G172" s="472"/>
      <c r="H172" s="21">
        <v>42827</v>
      </c>
      <c r="I172" s="110">
        <f>I171</f>
        <v>1785</v>
      </c>
      <c r="J172" s="23"/>
      <c r="K172" s="24"/>
    </row>
    <row r="173" spans="1:11" ht="12.75">
      <c r="A173" s="476"/>
      <c r="B173" s="476"/>
      <c r="C173" s="478"/>
      <c r="D173" s="492"/>
      <c r="E173" s="491"/>
      <c r="F173" s="472"/>
      <c r="G173" s="472"/>
      <c r="H173" s="21">
        <v>42857</v>
      </c>
      <c r="I173" s="110">
        <f>I172</f>
        <v>1785</v>
      </c>
      <c r="J173" s="23"/>
      <c r="K173" s="24"/>
    </row>
    <row r="174" spans="1:11" ht="12.75">
      <c r="A174" s="448"/>
      <c r="B174" s="448"/>
      <c r="C174" s="432"/>
      <c r="D174" s="453"/>
      <c r="E174" s="429"/>
      <c r="F174" s="431"/>
      <c r="G174" s="431"/>
      <c r="H174" s="21">
        <v>42888</v>
      </c>
      <c r="I174" s="110">
        <f>I173</f>
        <v>1785</v>
      </c>
      <c r="J174" s="23"/>
      <c r="K174" s="24"/>
    </row>
    <row r="175" spans="1:11" ht="12.75">
      <c r="A175" s="473">
        <v>22</v>
      </c>
      <c r="B175" s="473" t="s">
        <v>100</v>
      </c>
      <c r="C175" s="482">
        <v>2207959</v>
      </c>
      <c r="D175" s="485" t="s">
        <v>352</v>
      </c>
      <c r="E175" s="488">
        <v>780</v>
      </c>
      <c r="F175" s="479">
        <f>E175*17</f>
        <v>13260</v>
      </c>
      <c r="G175" s="479">
        <f>E175*51</f>
        <v>39780</v>
      </c>
      <c r="H175" s="46">
        <v>42737</v>
      </c>
      <c r="I175" s="107">
        <f>G175/6</f>
        <v>6630</v>
      </c>
      <c r="J175" s="124">
        <v>42753</v>
      </c>
      <c r="K175" s="103">
        <v>6630</v>
      </c>
    </row>
    <row r="176" spans="1:11" ht="12.75">
      <c r="A176" s="474"/>
      <c r="B176" s="474"/>
      <c r="C176" s="483"/>
      <c r="D176" s="486"/>
      <c r="E176" s="489"/>
      <c r="F176" s="480"/>
      <c r="G176" s="480"/>
      <c r="H176" s="46">
        <v>42768</v>
      </c>
      <c r="I176" s="107">
        <f>I175</f>
        <v>6630</v>
      </c>
      <c r="J176" s="124">
        <v>42787</v>
      </c>
      <c r="K176" s="103">
        <v>6630</v>
      </c>
    </row>
    <row r="177" spans="1:11" ht="12.75">
      <c r="A177" s="474"/>
      <c r="B177" s="474"/>
      <c r="C177" s="483"/>
      <c r="D177" s="486"/>
      <c r="E177" s="489"/>
      <c r="F177" s="480"/>
      <c r="G177" s="480"/>
      <c r="H177" s="46">
        <v>42796</v>
      </c>
      <c r="I177" s="107">
        <f>I176</f>
        <v>6630</v>
      </c>
      <c r="J177" s="124">
        <v>42796</v>
      </c>
      <c r="K177" s="103">
        <v>6630</v>
      </c>
    </row>
    <row r="178" spans="1:11" ht="12.75">
      <c r="A178" s="474"/>
      <c r="B178" s="474"/>
      <c r="C178" s="483"/>
      <c r="D178" s="486"/>
      <c r="E178" s="489"/>
      <c r="F178" s="480"/>
      <c r="G178" s="480"/>
      <c r="H178" s="46">
        <v>42827</v>
      </c>
      <c r="I178" s="107">
        <f>I177</f>
        <v>6630</v>
      </c>
      <c r="J178" s="124">
        <v>42828</v>
      </c>
      <c r="K178" s="103">
        <v>6630</v>
      </c>
    </row>
    <row r="179" spans="1:11" ht="12.75">
      <c r="A179" s="474"/>
      <c r="B179" s="474"/>
      <c r="C179" s="483"/>
      <c r="D179" s="486"/>
      <c r="E179" s="489"/>
      <c r="F179" s="480"/>
      <c r="G179" s="480"/>
      <c r="H179" s="46">
        <v>42857</v>
      </c>
      <c r="I179" s="107">
        <f>I178</f>
        <v>6630</v>
      </c>
      <c r="J179" s="124">
        <v>42857</v>
      </c>
      <c r="K179" s="103">
        <v>6630</v>
      </c>
    </row>
    <row r="180" spans="1:11" ht="12.75">
      <c r="A180" s="475"/>
      <c r="B180" s="475"/>
      <c r="C180" s="484"/>
      <c r="D180" s="487"/>
      <c r="E180" s="490"/>
      <c r="F180" s="481"/>
      <c r="G180" s="481"/>
      <c r="H180" s="46">
        <v>42888</v>
      </c>
      <c r="I180" s="107">
        <f>I179</f>
        <v>6630</v>
      </c>
      <c r="J180" s="124">
        <v>42906</v>
      </c>
      <c r="K180" s="103">
        <v>6630</v>
      </c>
    </row>
    <row r="181" spans="1:11" ht="12.75">
      <c r="A181" s="447">
        <v>22</v>
      </c>
      <c r="B181" s="447" t="s">
        <v>100</v>
      </c>
      <c r="C181" s="477">
        <v>2207306</v>
      </c>
      <c r="D181" s="425" t="s">
        <v>353</v>
      </c>
      <c r="E181" s="400">
        <v>378</v>
      </c>
      <c r="F181" s="471">
        <f>E181*17</f>
        <v>6426</v>
      </c>
      <c r="G181" s="471">
        <f>E181*51</f>
        <v>19278</v>
      </c>
      <c r="H181" s="21">
        <v>42737</v>
      </c>
      <c r="I181" s="110">
        <f>G181/6</f>
        <v>3213</v>
      </c>
      <c r="J181" s="148"/>
      <c r="K181" s="247"/>
    </row>
    <row r="182" spans="1:11" ht="12.75">
      <c r="A182" s="476"/>
      <c r="B182" s="476"/>
      <c r="C182" s="478"/>
      <c r="D182" s="492"/>
      <c r="E182" s="491"/>
      <c r="F182" s="472"/>
      <c r="G182" s="472"/>
      <c r="H182" s="21">
        <v>42768</v>
      </c>
      <c r="I182" s="110">
        <f>I181</f>
        <v>3213</v>
      </c>
      <c r="J182" s="148"/>
      <c r="K182" s="75"/>
    </row>
    <row r="183" spans="1:11" ht="12.75">
      <c r="A183" s="476"/>
      <c r="B183" s="476"/>
      <c r="C183" s="478"/>
      <c r="D183" s="492"/>
      <c r="E183" s="491"/>
      <c r="F183" s="472"/>
      <c r="G183" s="472"/>
      <c r="H183" s="21">
        <v>42796</v>
      </c>
      <c r="I183" s="110">
        <f>I182</f>
        <v>3213</v>
      </c>
      <c r="J183" s="148"/>
      <c r="K183" s="75"/>
    </row>
    <row r="184" spans="1:11" ht="12.75">
      <c r="A184" s="476"/>
      <c r="B184" s="476"/>
      <c r="C184" s="478"/>
      <c r="D184" s="492"/>
      <c r="E184" s="491"/>
      <c r="F184" s="472"/>
      <c r="G184" s="472"/>
      <c r="H184" s="21">
        <v>42827</v>
      </c>
      <c r="I184" s="110">
        <f>I183</f>
        <v>3213</v>
      </c>
      <c r="J184" s="148"/>
      <c r="K184" s="75"/>
    </row>
    <row r="185" spans="1:11" ht="12.75">
      <c r="A185" s="476"/>
      <c r="B185" s="476"/>
      <c r="C185" s="478"/>
      <c r="D185" s="492"/>
      <c r="E185" s="491"/>
      <c r="F185" s="472"/>
      <c r="G185" s="472"/>
      <c r="H185" s="21">
        <v>42857</v>
      </c>
      <c r="I185" s="110">
        <f>I184</f>
        <v>3213</v>
      </c>
      <c r="J185" s="148"/>
      <c r="K185" s="75"/>
    </row>
    <row r="186" spans="1:11" ht="12.75">
      <c r="A186" s="448"/>
      <c r="B186" s="448"/>
      <c r="C186" s="432"/>
      <c r="D186" s="453"/>
      <c r="E186" s="429"/>
      <c r="F186" s="431"/>
      <c r="G186" s="431"/>
      <c r="H186" s="21">
        <v>42888</v>
      </c>
      <c r="I186" s="110">
        <f>I185</f>
        <v>3213</v>
      </c>
      <c r="J186" s="148"/>
      <c r="K186" s="75"/>
    </row>
    <row r="187" spans="1:11" ht="12.75">
      <c r="A187" s="473">
        <v>22</v>
      </c>
      <c r="B187" s="473" t="s">
        <v>100</v>
      </c>
      <c r="C187" s="482">
        <v>2207355</v>
      </c>
      <c r="D187" s="485" t="s">
        <v>354</v>
      </c>
      <c r="E187" s="488">
        <v>468</v>
      </c>
      <c r="F187" s="479">
        <f>E187*17</f>
        <v>7956</v>
      </c>
      <c r="G187" s="479">
        <f>E187*51</f>
        <v>23868</v>
      </c>
      <c r="H187" s="46">
        <v>42737</v>
      </c>
      <c r="I187" s="107">
        <f>G187/6</f>
        <v>3978</v>
      </c>
      <c r="J187" s="124">
        <v>42747</v>
      </c>
      <c r="K187" s="103">
        <v>3978</v>
      </c>
    </row>
    <row r="188" spans="1:11" ht="12.75">
      <c r="A188" s="474"/>
      <c r="B188" s="474"/>
      <c r="C188" s="483"/>
      <c r="D188" s="486"/>
      <c r="E188" s="489"/>
      <c r="F188" s="480"/>
      <c r="G188" s="480"/>
      <c r="H188" s="46">
        <v>42768</v>
      </c>
      <c r="I188" s="107">
        <f>I187</f>
        <v>3978</v>
      </c>
      <c r="J188" s="124">
        <v>42767</v>
      </c>
      <c r="K188" s="103">
        <v>3978</v>
      </c>
    </row>
    <row r="189" spans="1:11" ht="12.75">
      <c r="A189" s="474"/>
      <c r="B189" s="474"/>
      <c r="C189" s="483"/>
      <c r="D189" s="486"/>
      <c r="E189" s="489"/>
      <c r="F189" s="480"/>
      <c r="G189" s="480"/>
      <c r="H189" s="46">
        <v>42796</v>
      </c>
      <c r="I189" s="107">
        <f>I188</f>
        <v>3978</v>
      </c>
      <c r="J189" s="124">
        <v>42845</v>
      </c>
      <c r="K189" s="103">
        <v>3978</v>
      </c>
    </row>
    <row r="190" spans="1:11" ht="12.75">
      <c r="A190" s="474"/>
      <c r="B190" s="474"/>
      <c r="C190" s="483"/>
      <c r="D190" s="486"/>
      <c r="E190" s="489"/>
      <c r="F190" s="480"/>
      <c r="G190" s="480"/>
      <c r="H190" s="46">
        <v>42827</v>
      </c>
      <c r="I190" s="107">
        <f>I189</f>
        <v>3978</v>
      </c>
      <c r="J190" s="124">
        <v>42845</v>
      </c>
      <c r="K190" s="103">
        <v>3978</v>
      </c>
    </row>
    <row r="191" spans="1:11" ht="12.75">
      <c r="A191" s="474"/>
      <c r="B191" s="474"/>
      <c r="C191" s="483"/>
      <c r="D191" s="486"/>
      <c r="E191" s="489"/>
      <c r="F191" s="480"/>
      <c r="G191" s="480"/>
      <c r="H191" s="46">
        <v>42857</v>
      </c>
      <c r="I191" s="107">
        <f>I190</f>
        <v>3978</v>
      </c>
      <c r="J191" s="124">
        <v>42870</v>
      </c>
      <c r="K191" s="103">
        <v>3978</v>
      </c>
    </row>
    <row r="192" spans="1:11" ht="12.75">
      <c r="A192" s="475"/>
      <c r="B192" s="475"/>
      <c r="C192" s="484"/>
      <c r="D192" s="487"/>
      <c r="E192" s="490"/>
      <c r="F192" s="481"/>
      <c r="G192" s="481"/>
      <c r="H192" s="46">
        <v>42888</v>
      </c>
      <c r="I192" s="107">
        <f>I191</f>
        <v>3978</v>
      </c>
      <c r="J192" s="124"/>
      <c r="K192" s="103"/>
    </row>
    <row r="193" spans="1:11" ht="12.75">
      <c r="A193" s="447">
        <v>22</v>
      </c>
      <c r="B193" s="447" t="s">
        <v>100</v>
      </c>
      <c r="C193" s="477">
        <v>2207603</v>
      </c>
      <c r="D193" s="425" t="s">
        <v>355</v>
      </c>
      <c r="E193" s="400">
        <v>145</v>
      </c>
      <c r="F193" s="471">
        <f>E193*17</f>
        <v>2465</v>
      </c>
      <c r="G193" s="471">
        <f>E193*51</f>
        <v>7395</v>
      </c>
      <c r="H193" s="21">
        <v>42737</v>
      </c>
      <c r="I193" s="110">
        <f>G193/6</f>
        <v>1232.5</v>
      </c>
      <c r="J193" s="23"/>
      <c r="K193" s="24"/>
    </row>
    <row r="194" spans="1:11" ht="12.75">
      <c r="A194" s="476"/>
      <c r="B194" s="476"/>
      <c r="C194" s="478"/>
      <c r="D194" s="492"/>
      <c r="E194" s="491"/>
      <c r="F194" s="472"/>
      <c r="G194" s="472"/>
      <c r="H194" s="21">
        <v>42768</v>
      </c>
      <c r="I194" s="110">
        <f>I193</f>
        <v>1232.5</v>
      </c>
      <c r="J194" s="23"/>
      <c r="K194" s="24"/>
    </row>
    <row r="195" spans="1:11" ht="12.75">
      <c r="A195" s="476"/>
      <c r="B195" s="476"/>
      <c r="C195" s="478"/>
      <c r="D195" s="492"/>
      <c r="E195" s="491"/>
      <c r="F195" s="472"/>
      <c r="G195" s="472"/>
      <c r="H195" s="21">
        <v>42796</v>
      </c>
      <c r="I195" s="110">
        <f>I194</f>
        <v>1232.5</v>
      </c>
      <c r="J195" s="23"/>
      <c r="K195" s="24"/>
    </row>
    <row r="196" spans="1:11" ht="12.75">
      <c r="A196" s="476"/>
      <c r="B196" s="476"/>
      <c r="C196" s="478"/>
      <c r="D196" s="492"/>
      <c r="E196" s="491"/>
      <c r="F196" s="472"/>
      <c r="G196" s="472"/>
      <c r="H196" s="21">
        <v>42827</v>
      </c>
      <c r="I196" s="110">
        <f>I195</f>
        <v>1232.5</v>
      </c>
      <c r="J196" s="23"/>
      <c r="K196" s="24"/>
    </row>
    <row r="197" spans="1:11" ht="12.75">
      <c r="A197" s="476"/>
      <c r="B197" s="476"/>
      <c r="C197" s="478"/>
      <c r="D197" s="492"/>
      <c r="E197" s="491"/>
      <c r="F197" s="472"/>
      <c r="G197" s="472"/>
      <c r="H197" s="21">
        <v>42857</v>
      </c>
      <c r="I197" s="110">
        <f>I196</f>
        <v>1232.5</v>
      </c>
      <c r="J197" s="23"/>
      <c r="K197" s="24"/>
    </row>
    <row r="198" spans="1:11" ht="12.75">
      <c r="A198" s="448"/>
      <c r="B198" s="448"/>
      <c r="C198" s="432"/>
      <c r="D198" s="453"/>
      <c r="E198" s="429"/>
      <c r="F198" s="431"/>
      <c r="G198" s="431"/>
      <c r="H198" s="21">
        <v>42888</v>
      </c>
      <c r="I198" s="110">
        <f>I197</f>
        <v>1232.5</v>
      </c>
      <c r="J198" s="23"/>
      <c r="K198" s="24"/>
    </row>
    <row r="199" spans="1:11" ht="12.75">
      <c r="A199" s="473">
        <v>22</v>
      </c>
      <c r="B199" s="473" t="s">
        <v>100</v>
      </c>
      <c r="C199" s="482">
        <v>2207801</v>
      </c>
      <c r="D199" s="485" t="s">
        <v>356</v>
      </c>
      <c r="E199" s="488">
        <v>1895</v>
      </c>
      <c r="F199" s="479">
        <f>E199*17</f>
        <v>32215</v>
      </c>
      <c r="G199" s="479">
        <f>E199*51</f>
        <v>96645</v>
      </c>
      <c r="H199" s="46">
        <v>42737</v>
      </c>
      <c r="I199" s="107">
        <f>G199/6</f>
        <v>16107.5</v>
      </c>
      <c r="J199" s="124">
        <v>42755</v>
      </c>
      <c r="K199" s="103">
        <v>16107.5</v>
      </c>
    </row>
    <row r="200" spans="1:11" ht="12.75">
      <c r="A200" s="474"/>
      <c r="B200" s="474"/>
      <c r="C200" s="483"/>
      <c r="D200" s="486"/>
      <c r="E200" s="489"/>
      <c r="F200" s="480"/>
      <c r="G200" s="480"/>
      <c r="H200" s="46">
        <v>42768</v>
      </c>
      <c r="I200" s="107">
        <f>I199</f>
        <v>16107.5</v>
      </c>
      <c r="J200" s="124">
        <v>42767</v>
      </c>
      <c r="K200" s="103">
        <v>16107.5</v>
      </c>
    </row>
    <row r="201" spans="1:11" ht="12.75">
      <c r="A201" s="474"/>
      <c r="B201" s="474"/>
      <c r="C201" s="483"/>
      <c r="D201" s="486"/>
      <c r="E201" s="489"/>
      <c r="F201" s="480"/>
      <c r="G201" s="480"/>
      <c r="H201" s="46">
        <v>42796</v>
      </c>
      <c r="I201" s="107">
        <f>I200</f>
        <v>16107.5</v>
      </c>
      <c r="J201" s="46">
        <v>42796</v>
      </c>
      <c r="K201" s="276">
        <v>16107.5</v>
      </c>
    </row>
    <row r="202" spans="1:11" ht="12.75">
      <c r="A202" s="474"/>
      <c r="B202" s="474"/>
      <c r="C202" s="483"/>
      <c r="D202" s="486"/>
      <c r="E202" s="489"/>
      <c r="F202" s="480"/>
      <c r="G202" s="480"/>
      <c r="H202" s="46">
        <v>42827</v>
      </c>
      <c r="I202" s="107">
        <f>I201</f>
        <v>16107.5</v>
      </c>
      <c r="J202" s="124">
        <v>42822</v>
      </c>
      <c r="K202" s="103">
        <v>16107.5</v>
      </c>
    </row>
    <row r="203" spans="1:11" ht="12.75">
      <c r="A203" s="474"/>
      <c r="B203" s="474"/>
      <c r="C203" s="483"/>
      <c r="D203" s="486"/>
      <c r="E203" s="489"/>
      <c r="F203" s="480"/>
      <c r="G203" s="480"/>
      <c r="H203" s="46">
        <v>42857</v>
      </c>
      <c r="I203" s="107">
        <f>I202</f>
        <v>16107.5</v>
      </c>
      <c r="J203" s="124">
        <v>42857</v>
      </c>
      <c r="K203" s="103">
        <v>16107.5</v>
      </c>
    </row>
    <row r="204" spans="1:11" ht="12.75">
      <c r="A204" s="475"/>
      <c r="B204" s="475"/>
      <c r="C204" s="484"/>
      <c r="D204" s="487"/>
      <c r="E204" s="490"/>
      <c r="F204" s="481"/>
      <c r="G204" s="481"/>
      <c r="H204" s="46">
        <v>42888</v>
      </c>
      <c r="I204" s="107">
        <f>I203</f>
        <v>16107.5</v>
      </c>
      <c r="J204" s="124">
        <v>42884</v>
      </c>
      <c r="K204" s="103">
        <v>16107.5</v>
      </c>
    </row>
    <row r="205" spans="1:11" ht="12.75">
      <c r="A205" s="447">
        <v>22</v>
      </c>
      <c r="B205" s="447" t="s">
        <v>100</v>
      </c>
      <c r="C205" s="477">
        <v>2207934</v>
      </c>
      <c r="D205" s="425" t="s">
        <v>357</v>
      </c>
      <c r="E205" s="400">
        <v>307</v>
      </c>
      <c r="F205" s="471">
        <f>E205*17</f>
        <v>5219</v>
      </c>
      <c r="G205" s="471">
        <f>E205*51</f>
        <v>15657</v>
      </c>
      <c r="H205" s="21">
        <v>42737</v>
      </c>
      <c r="I205" s="110">
        <f>G205/6</f>
        <v>2609.5</v>
      </c>
      <c r="J205" s="23">
        <v>42832</v>
      </c>
      <c r="K205" s="24">
        <v>2609.5</v>
      </c>
    </row>
    <row r="206" spans="1:11" ht="12.75">
      <c r="A206" s="476"/>
      <c r="B206" s="476"/>
      <c r="C206" s="478"/>
      <c r="D206" s="492"/>
      <c r="E206" s="491"/>
      <c r="F206" s="472"/>
      <c r="G206" s="472"/>
      <c r="H206" s="21">
        <v>42768</v>
      </c>
      <c r="I206" s="110">
        <f>I205</f>
        <v>2609.5</v>
      </c>
      <c r="J206" s="23">
        <v>42831</v>
      </c>
      <c r="K206" s="24">
        <v>2609.5</v>
      </c>
    </row>
    <row r="207" spans="1:11" ht="12.75">
      <c r="A207" s="476"/>
      <c r="B207" s="476"/>
      <c r="C207" s="478"/>
      <c r="D207" s="492"/>
      <c r="E207" s="491"/>
      <c r="F207" s="472"/>
      <c r="G207" s="472"/>
      <c r="H207" s="21">
        <v>42796</v>
      </c>
      <c r="I207" s="110">
        <f>I206</f>
        <v>2609.5</v>
      </c>
      <c r="J207" s="23">
        <v>42831</v>
      </c>
      <c r="K207" s="24">
        <v>2609.5</v>
      </c>
    </row>
    <row r="208" spans="1:11" ht="12.75">
      <c r="A208" s="476"/>
      <c r="B208" s="476"/>
      <c r="C208" s="478"/>
      <c r="D208" s="492"/>
      <c r="E208" s="491"/>
      <c r="F208" s="472"/>
      <c r="G208" s="472"/>
      <c r="H208" s="21">
        <v>42827</v>
      </c>
      <c r="I208" s="110">
        <f>I207</f>
        <v>2609.5</v>
      </c>
      <c r="J208" s="23">
        <v>42831</v>
      </c>
      <c r="K208" s="24">
        <v>2609.5</v>
      </c>
    </row>
    <row r="209" spans="1:11" ht="12.75">
      <c r="A209" s="476"/>
      <c r="B209" s="476"/>
      <c r="C209" s="478"/>
      <c r="D209" s="492"/>
      <c r="E209" s="491"/>
      <c r="F209" s="472"/>
      <c r="G209" s="472"/>
      <c r="H209" s="21">
        <v>42857</v>
      </c>
      <c r="I209" s="110">
        <f>I208</f>
        <v>2609.5</v>
      </c>
      <c r="J209" s="23"/>
      <c r="K209" s="24"/>
    </row>
    <row r="210" spans="1:11" ht="12.75">
      <c r="A210" s="448"/>
      <c r="B210" s="448"/>
      <c r="C210" s="432"/>
      <c r="D210" s="453"/>
      <c r="E210" s="429"/>
      <c r="F210" s="431"/>
      <c r="G210" s="431"/>
      <c r="H210" s="21">
        <v>42888</v>
      </c>
      <c r="I210" s="110">
        <f>I209</f>
        <v>2609.5</v>
      </c>
      <c r="J210" s="23">
        <v>42947</v>
      </c>
      <c r="K210" s="24">
        <v>2609.5</v>
      </c>
    </row>
    <row r="211" spans="1:11" ht="12.75">
      <c r="A211" s="473">
        <v>22</v>
      </c>
      <c r="B211" s="473" t="s">
        <v>100</v>
      </c>
      <c r="C211" s="482">
        <v>2208650</v>
      </c>
      <c r="D211" s="485" t="s">
        <v>358</v>
      </c>
      <c r="E211" s="488">
        <v>1149</v>
      </c>
      <c r="F211" s="479">
        <f>E211*17</f>
        <v>19533</v>
      </c>
      <c r="G211" s="479">
        <f>E211*51</f>
        <v>58599</v>
      </c>
      <c r="H211" s="46">
        <v>42737</v>
      </c>
      <c r="I211" s="107">
        <f>G211/6</f>
        <v>9766.5</v>
      </c>
      <c r="J211" s="124">
        <v>42895</v>
      </c>
      <c r="K211" s="103">
        <v>9766.5</v>
      </c>
    </row>
    <row r="212" spans="1:11" ht="12.75">
      <c r="A212" s="474"/>
      <c r="B212" s="474"/>
      <c r="C212" s="483"/>
      <c r="D212" s="486"/>
      <c r="E212" s="489"/>
      <c r="F212" s="480"/>
      <c r="G212" s="480"/>
      <c r="H212" s="46">
        <v>42768</v>
      </c>
      <c r="I212" s="107">
        <f>I211</f>
        <v>9766.5</v>
      </c>
      <c r="J212" s="124">
        <v>42906</v>
      </c>
      <c r="K212" s="103">
        <v>9766.5</v>
      </c>
    </row>
    <row r="213" spans="1:11" ht="12.75">
      <c r="A213" s="474"/>
      <c r="B213" s="474"/>
      <c r="C213" s="483"/>
      <c r="D213" s="486"/>
      <c r="E213" s="489"/>
      <c r="F213" s="480"/>
      <c r="G213" s="480"/>
      <c r="H213" s="46">
        <v>42796</v>
      </c>
      <c r="I213" s="107">
        <f>I212</f>
        <v>9766.5</v>
      </c>
      <c r="J213" s="124">
        <v>42916</v>
      </c>
      <c r="K213" s="103">
        <v>9766.5</v>
      </c>
    </row>
    <row r="214" spans="1:11" ht="12.75">
      <c r="A214" s="474"/>
      <c r="B214" s="474"/>
      <c r="C214" s="483"/>
      <c r="D214" s="486"/>
      <c r="E214" s="489"/>
      <c r="F214" s="480"/>
      <c r="G214" s="480"/>
      <c r="H214" s="46">
        <v>42827</v>
      </c>
      <c r="I214" s="107">
        <f>I213</f>
        <v>9766.5</v>
      </c>
      <c r="J214" s="124">
        <v>42906</v>
      </c>
      <c r="K214" s="103">
        <v>9766.5</v>
      </c>
    </row>
    <row r="215" spans="1:11" ht="12.75">
      <c r="A215" s="474"/>
      <c r="B215" s="474"/>
      <c r="C215" s="483"/>
      <c r="D215" s="486"/>
      <c r="E215" s="489"/>
      <c r="F215" s="480"/>
      <c r="G215" s="480"/>
      <c r="H215" s="46">
        <v>42857</v>
      </c>
      <c r="I215" s="107">
        <f>I214</f>
        <v>9766.5</v>
      </c>
      <c r="J215" s="124">
        <v>42906</v>
      </c>
      <c r="K215" s="103">
        <v>9766.5</v>
      </c>
    </row>
    <row r="216" spans="1:11" ht="12.75">
      <c r="A216" s="475"/>
      <c r="B216" s="475"/>
      <c r="C216" s="484"/>
      <c r="D216" s="487"/>
      <c r="E216" s="490"/>
      <c r="F216" s="481"/>
      <c r="G216" s="481"/>
      <c r="H216" s="46">
        <v>42888</v>
      </c>
      <c r="I216" s="107">
        <f>I215</f>
        <v>9766.5</v>
      </c>
      <c r="J216" s="124">
        <v>42906</v>
      </c>
      <c r="K216" s="103">
        <v>9766.5</v>
      </c>
    </row>
    <row r="217" spans="1:11" ht="12.75">
      <c r="A217" s="447">
        <v>22</v>
      </c>
      <c r="B217" s="447" t="s">
        <v>100</v>
      </c>
      <c r="C217" s="477">
        <v>2209005</v>
      </c>
      <c r="D217" s="425" t="s">
        <v>359</v>
      </c>
      <c r="E217" s="400">
        <v>538</v>
      </c>
      <c r="F217" s="471">
        <f>E217*17</f>
        <v>9146</v>
      </c>
      <c r="G217" s="471">
        <f>E217*51</f>
        <v>27438</v>
      </c>
      <c r="H217" s="21">
        <v>42737</v>
      </c>
      <c r="I217" s="110">
        <f>G217/6</f>
        <v>4573</v>
      </c>
      <c r="J217" s="148">
        <v>42977</v>
      </c>
      <c r="K217" s="75">
        <v>4573</v>
      </c>
    </row>
    <row r="218" spans="1:11" ht="12.75">
      <c r="A218" s="476"/>
      <c r="B218" s="476"/>
      <c r="C218" s="478"/>
      <c r="D218" s="492"/>
      <c r="E218" s="491"/>
      <c r="F218" s="472"/>
      <c r="G218" s="472"/>
      <c r="H218" s="21">
        <v>42768</v>
      </c>
      <c r="I218" s="110">
        <f>I217</f>
        <v>4573</v>
      </c>
      <c r="J218" s="148">
        <v>42986</v>
      </c>
      <c r="K218" s="75">
        <v>4573</v>
      </c>
    </row>
    <row r="219" spans="1:11" ht="12.75">
      <c r="A219" s="476"/>
      <c r="B219" s="476"/>
      <c r="C219" s="478"/>
      <c r="D219" s="492"/>
      <c r="E219" s="491"/>
      <c r="F219" s="472"/>
      <c r="G219" s="472"/>
      <c r="H219" s="21">
        <v>42796</v>
      </c>
      <c r="I219" s="110">
        <f>I218</f>
        <v>4573</v>
      </c>
      <c r="J219" s="148">
        <v>42986</v>
      </c>
      <c r="K219" s="75">
        <v>4573</v>
      </c>
    </row>
    <row r="220" spans="1:11" ht="12.75">
      <c r="A220" s="476"/>
      <c r="B220" s="476"/>
      <c r="C220" s="478"/>
      <c r="D220" s="492"/>
      <c r="E220" s="491"/>
      <c r="F220" s="472"/>
      <c r="G220" s="472"/>
      <c r="H220" s="21">
        <v>42827</v>
      </c>
      <c r="I220" s="110">
        <f>I219</f>
        <v>4573</v>
      </c>
      <c r="J220" s="148">
        <v>42986</v>
      </c>
      <c r="K220" s="75">
        <v>4573</v>
      </c>
    </row>
    <row r="221" spans="1:11" ht="12.75">
      <c r="A221" s="476"/>
      <c r="B221" s="476"/>
      <c r="C221" s="478"/>
      <c r="D221" s="492"/>
      <c r="E221" s="491"/>
      <c r="F221" s="472"/>
      <c r="G221" s="472"/>
      <c r="H221" s="21">
        <v>42857</v>
      </c>
      <c r="I221" s="110">
        <f>I220</f>
        <v>4573</v>
      </c>
      <c r="J221" s="148">
        <v>42986</v>
      </c>
      <c r="K221" s="24">
        <v>4573</v>
      </c>
    </row>
    <row r="222" spans="1:11" ht="12.75">
      <c r="A222" s="448"/>
      <c r="B222" s="448"/>
      <c r="C222" s="432"/>
      <c r="D222" s="453"/>
      <c r="E222" s="429"/>
      <c r="F222" s="431"/>
      <c r="G222" s="431"/>
      <c r="H222" s="21">
        <v>42888</v>
      </c>
      <c r="I222" s="110">
        <f>I221</f>
        <v>4573</v>
      </c>
      <c r="J222" s="148">
        <v>42977</v>
      </c>
      <c r="K222" s="24">
        <v>4573</v>
      </c>
    </row>
    <row r="223" spans="1:11" ht="12.75">
      <c r="A223" s="473">
        <v>22</v>
      </c>
      <c r="B223" s="473" t="s">
        <v>100</v>
      </c>
      <c r="C223" s="482">
        <v>2209559</v>
      </c>
      <c r="D223" s="485" t="s">
        <v>360</v>
      </c>
      <c r="E223" s="488">
        <v>838</v>
      </c>
      <c r="F223" s="479">
        <f>E223*17</f>
        <v>14246</v>
      </c>
      <c r="G223" s="479">
        <f>E223*51</f>
        <v>42738</v>
      </c>
      <c r="H223" s="46">
        <v>42737</v>
      </c>
      <c r="I223" s="107">
        <f>G223/6</f>
        <v>7123</v>
      </c>
      <c r="J223" s="48">
        <v>42781</v>
      </c>
      <c r="K223" s="104">
        <v>7123</v>
      </c>
    </row>
    <row r="224" spans="1:11" ht="12.75">
      <c r="A224" s="474"/>
      <c r="B224" s="474"/>
      <c r="C224" s="483"/>
      <c r="D224" s="486"/>
      <c r="E224" s="489"/>
      <c r="F224" s="480"/>
      <c r="G224" s="480"/>
      <c r="H224" s="46">
        <v>42768</v>
      </c>
      <c r="I224" s="107">
        <f>I223</f>
        <v>7123</v>
      </c>
      <c r="J224" s="48">
        <v>42781</v>
      </c>
      <c r="K224" s="104">
        <v>7123</v>
      </c>
    </row>
    <row r="225" spans="1:11" ht="12.75">
      <c r="A225" s="474"/>
      <c r="B225" s="474"/>
      <c r="C225" s="483"/>
      <c r="D225" s="486"/>
      <c r="E225" s="489"/>
      <c r="F225" s="480"/>
      <c r="G225" s="480"/>
      <c r="H225" s="46">
        <v>42796</v>
      </c>
      <c r="I225" s="107">
        <f>I224</f>
        <v>7123</v>
      </c>
      <c r="J225" s="48">
        <v>42823</v>
      </c>
      <c r="K225" s="104">
        <v>7123</v>
      </c>
    </row>
    <row r="226" spans="1:11" ht="12.75">
      <c r="A226" s="474"/>
      <c r="B226" s="474"/>
      <c r="C226" s="483"/>
      <c r="D226" s="486"/>
      <c r="E226" s="489"/>
      <c r="F226" s="480"/>
      <c r="G226" s="480"/>
      <c r="H226" s="46">
        <v>42827</v>
      </c>
      <c r="I226" s="107">
        <f>I225</f>
        <v>7123</v>
      </c>
      <c r="J226" s="48">
        <v>42867</v>
      </c>
      <c r="K226" s="104">
        <v>7123</v>
      </c>
    </row>
    <row r="227" spans="1:11" ht="12.75">
      <c r="A227" s="474"/>
      <c r="B227" s="474"/>
      <c r="C227" s="483"/>
      <c r="D227" s="486"/>
      <c r="E227" s="489"/>
      <c r="F227" s="480"/>
      <c r="G227" s="480"/>
      <c r="H227" s="46">
        <v>42857</v>
      </c>
      <c r="I227" s="107">
        <f>I226</f>
        <v>7123</v>
      </c>
      <c r="J227" s="48">
        <v>42906</v>
      </c>
      <c r="K227" s="104">
        <v>7123</v>
      </c>
    </row>
    <row r="228" spans="1:11" ht="12.75">
      <c r="A228" s="475"/>
      <c r="B228" s="475"/>
      <c r="C228" s="484"/>
      <c r="D228" s="487"/>
      <c r="E228" s="490"/>
      <c r="F228" s="481"/>
      <c r="G228" s="481"/>
      <c r="H228" s="46">
        <v>42888</v>
      </c>
      <c r="I228" s="107">
        <f>I227</f>
        <v>7123</v>
      </c>
      <c r="J228" s="48">
        <v>42929</v>
      </c>
      <c r="K228" s="104">
        <v>7123</v>
      </c>
    </row>
    <row r="229" spans="1:11" ht="12.75">
      <c r="A229" s="447">
        <v>22</v>
      </c>
      <c r="B229" s="447" t="s">
        <v>100</v>
      </c>
      <c r="C229" s="477">
        <v>2209658</v>
      </c>
      <c r="D229" s="425" t="s">
        <v>361</v>
      </c>
      <c r="E229" s="400">
        <v>899</v>
      </c>
      <c r="F229" s="471">
        <f>E229*17</f>
        <v>15283</v>
      </c>
      <c r="G229" s="471">
        <f>E229*51</f>
        <v>45849</v>
      </c>
      <c r="H229" s="21">
        <v>42737</v>
      </c>
      <c r="I229" s="110">
        <f>G229/6</f>
        <v>7641.5</v>
      </c>
      <c r="J229" s="148">
        <v>42769</v>
      </c>
      <c r="K229" s="75">
        <v>7641.5</v>
      </c>
    </row>
    <row r="230" spans="1:11" ht="12.75">
      <c r="A230" s="476"/>
      <c r="B230" s="476"/>
      <c r="C230" s="478"/>
      <c r="D230" s="492"/>
      <c r="E230" s="491"/>
      <c r="F230" s="472"/>
      <c r="G230" s="472"/>
      <c r="H230" s="21">
        <v>42768</v>
      </c>
      <c r="I230" s="110">
        <f>I229</f>
        <v>7641.5</v>
      </c>
      <c r="J230" s="148">
        <v>42816</v>
      </c>
      <c r="K230" s="75">
        <v>7641.5</v>
      </c>
    </row>
    <row r="231" spans="1:11" ht="12.75">
      <c r="A231" s="476"/>
      <c r="B231" s="476"/>
      <c r="C231" s="478"/>
      <c r="D231" s="492"/>
      <c r="E231" s="491"/>
      <c r="F231" s="472"/>
      <c r="G231" s="472"/>
      <c r="H231" s="21">
        <v>42796</v>
      </c>
      <c r="I231" s="110">
        <f>I230</f>
        <v>7641.5</v>
      </c>
      <c r="J231" s="148">
        <v>42816</v>
      </c>
      <c r="K231" s="75">
        <v>7641.5</v>
      </c>
    </row>
    <row r="232" spans="1:11" ht="12.75">
      <c r="A232" s="476"/>
      <c r="B232" s="476"/>
      <c r="C232" s="478"/>
      <c r="D232" s="492"/>
      <c r="E232" s="491"/>
      <c r="F232" s="472"/>
      <c r="G232" s="472"/>
      <c r="H232" s="21">
        <v>42827</v>
      </c>
      <c r="I232" s="110">
        <f>I231</f>
        <v>7641.5</v>
      </c>
      <c r="J232" s="148">
        <v>42844</v>
      </c>
      <c r="K232" s="75">
        <v>7641.5</v>
      </c>
    </row>
    <row r="233" spans="1:11" ht="12.75">
      <c r="A233" s="476"/>
      <c r="B233" s="476"/>
      <c r="C233" s="478"/>
      <c r="D233" s="492"/>
      <c r="E233" s="491"/>
      <c r="F233" s="472"/>
      <c r="G233" s="472"/>
      <c r="H233" s="21">
        <v>42857</v>
      </c>
      <c r="I233" s="110">
        <f>I232</f>
        <v>7641.5</v>
      </c>
      <c r="J233" s="148">
        <v>42893</v>
      </c>
      <c r="K233" s="75">
        <v>7641.5</v>
      </c>
    </row>
    <row r="234" spans="1:11" ht="12.75">
      <c r="A234" s="448"/>
      <c r="B234" s="448"/>
      <c r="C234" s="432"/>
      <c r="D234" s="453"/>
      <c r="E234" s="429"/>
      <c r="F234" s="431"/>
      <c r="G234" s="431"/>
      <c r="H234" s="21">
        <v>42888</v>
      </c>
      <c r="I234" s="110">
        <f>I233</f>
        <v>7641.5</v>
      </c>
      <c r="J234" s="148">
        <v>42929</v>
      </c>
      <c r="K234" s="75">
        <v>7641.5</v>
      </c>
    </row>
    <row r="235" spans="1:11" ht="12.75">
      <c r="A235" s="473">
        <v>22</v>
      </c>
      <c r="B235" s="473" t="s">
        <v>100</v>
      </c>
      <c r="C235" s="482">
        <v>2210003</v>
      </c>
      <c r="D235" s="485" t="s">
        <v>362</v>
      </c>
      <c r="E235" s="488">
        <v>1253</v>
      </c>
      <c r="F235" s="479">
        <f>E235*17</f>
        <v>21301</v>
      </c>
      <c r="G235" s="479">
        <f>E235*51</f>
        <v>63903</v>
      </c>
      <c r="H235" s="46">
        <v>42737</v>
      </c>
      <c r="I235" s="107">
        <f>G235/6</f>
        <v>10650.5</v>
      </c>
      <c r="J235" s="124">
        <v>42803</v>
      </c>
      <c r="K235" s="103">
        <v>10650.5</v>
      </c>
    </row>
    <row r="236" spans="1:11" ht="12.75">
      <c r="A236" s="474"/>
      <c r="B236" s="474"/>
      <c r="C236" s="483"/>
      <c r="D236" s="486"/>
      <c r="E236" s="489"/>
      <c r="F236" s="480"/>
      <c r="G236" s="480"/>
      <c r="H236" s="46">
        <v>42768</v>
      </c>
      <c r="I236" s="107">
        <f>I235</f>
        <v>10650.5</v>
      </c>
      <c r="J236" s="124">
        <v>42835</v>
      </c>
      <c r="K236" s="103">
        <v>10650.5</v>
      </c>
    </row>
    <row r="237" spans="1:11" ht="12.75">
      <c r="A237" s="474"/>
      <c r="B237" s="474"/>
      <c r="C237" s="483"/>
      <c r="D237" s="486"/>
      <c r="E237" s="489"/>
      <c r="F237" s="480"/>
      <c r="G237" s="480"/>
      <c r="H237" s="46">
        <v>42796</v>
      </c>
      <c r="I237" s="107">
        <f>I236</f>
        <v>10650.5</v>
      </c>
      <c r="J237" s="124">
        <v>42872</v>
      </c>
      <c r="K237" s="103">
        <v>10650.5</v>
      </c>
    </row>
    <row r="238" spans="1:11" ht="12.75">
      <c r="A238" s="474"/>
      <c r="B238" s="474"/>
      <c r="C238" s="483"/>
      <c r="D238" s="486"/>
      <c r="E238" s="489"/>
      <c r="F238" s="480"/>
      <c r="G238" s="480"/>
      <c r="H238" s="46">
        <v>42827</v>
      </c>
      <c r="I238" s="107">
        <f>I237</f>
        <v>10650.5</v>
      </c>
      <c r="J238" s="124">
        <v>42914</v>
      </c>
      <c r="K238" s="103">
        <v>10650.5</v>
      </c>
    </row>
    <row r="239" spans="1:11" ht="12.75">
      <c r="A239" s="474"/>
      <c r="B239" s="474"/>
      <c r="C239" s="483"/>
      <c r="D239" s="486"/>
      <c r="E239" s="489"/>
      <c r="F239" s="480"/>
      <c r="G239" s="480"/>
      <c r="H239" s="46">
        <v>42857</v>
      </c>
      <c r="I239" s="107">
        <f>I238</f>
        <v>10650.5</v>
      </c>
      <c r="J239" s="124">
        <v>42930</v>
      </c>
      <c r="K239" s="103">
        <v>10650.5</v>
      </c>
    </row>
    <row r="240" spans="1:11" ht="12.75">
      <c r="A240" s="475"/>
      <c r="B240" s="475"/>
      <c r="C240" s="484"/>
      <c r="D240" s="487"/>
      <c r="E240" s="490"/>
      <c r="F240" s="481"/>
      <c r="G240" s="481"/>
      <c r="H240" s="46">
        <v>42888</v>
      </c>
      <c r="I240" s="107">
        <f>I239</f>
        <v>10650.5</v>
      </c>
      <c r="J240" s="124">
        <v>42977</v>
      </c>
      <c r="K240" s="103">
        <v>10650.5</v>
      </c>
    </row>
    <row r="241" spans="1:11" ht="12.75">
      <c r="A241" s="447">
        <v>22</v>
      </c>
      <c r="B241" s="447" t="s">
        <v>100</v>
      </c>
      <c r="C241" s="496">
        <v>2210359</v>
      </c>
      <c r="D241" s="496" t="s">
        <v>363</v>
      </c>
      <c r="E241" s="400">
        <v>894</v>
      </c>
      <c r="F241" s="471">
        <f>E241*17</f>
        <v>15198</v>
      </c>
      <c r="G241" s="471">
        <f>E241*51</f>
        <v>45594</v>
      </c>
      <c r="H241" s="21">
        <v>42737</v>
      </c>
      <c r="I241" s="110">
        <f>G241/6</f>
        <v>7599</v>
      </c>
      <c r="J241" s="23">
        <v>42937</v>
      </c>
      <c r="K241" s="24">
        <v>7599</v>
      </c>
    </row>
    <row r="242" spans="1:11" ht="12.75">
      <c r="A242" s="476"/>
      <c r="B242" s="476"/>
      <c r="C242" s="497"/>
      <c r="D242" s="497"/>
      <c r="E242" s="491"/>
      <c r="F242" s="472"/>
      <c r="G242" s="472"/>
      <c r="H242" s="21">
        <v>42768</v>
      </c>
      <c r="I242" s="110">
        <f>I241</f>
        <v>7599</v>
      </c>
      <c r="J242" s="23">
        <v>42950</v>
      </c>
      <c r="K242" s="24">
        <v>7599</v>
      </c>
    </row>
    <row r="243" spans="1:11" ht="12.75">
      <c r="A243" s="476"/>
      <c r="B243" s="476"/>
      <c r="C243" s="497"/>
      <c r="D243" s="497"/>
      <c r="E243" s="491"/>
      <c r="F243" s="472"/>
      <c r="G243" s="472"/>
      <c r="H243" s="21">
        <v>42796</v>
      </c>
      <c r="I243" s="110">
        <f>I242</f>
        <v>7599</v>
      </c>
      <c r="J243" s="23">
        <v>42958</v>
      </c>
      <c r="K243" s="24">
        <v>7599</v>
      </c>
    </row>
    <row r="244" spans="1:11" ht="12.75">
      <c r="A244" s="476"/>
      <c r="B244" s="476"/>
      <c r="C244" s="497"/>
      <c r="D244" s="497"/>
      <c r="E244" s="491"/>
      <c r="F244" s="472"/>
      <c r="G244" s="472"/>
      <c r="H244" s="21">
        <v>42827</v>
      </c>
      <c r="I244" s="110">
        <f>I243</f>
        <v>7599</v>
      </c>
      <c r="J244" s="23">
        <v>42958</v>
      </c>
      <c r="K244" s="24">
        <v>7599</v>
      </c>
    </row>
    <row r="245" spans="1:11" ht="12.75">
      <c r="A245" s="476"/>
      <c r="B245" s="476"/>
      <c r="C245" s="497"/>
      <c r="D245" s="497"/>
      <c r="E245" s="491"/>
      <c r="F245" s="472"/>
      <c r="G245" s="472"/>
      <c r="H245" s="21">
        <v>42857</v>
      </c>
      <c r="I245" s="110">
        <f>I244</f>
        <v>7599</v>
      </c>
      <c r="J245" s="23">
        <v>42926</v>
      </c>
      <c r="K245" s="24">
        <v>7599</v>
      </c>
    </row>
    <row r="246" spans="1:11" ht="12.75">
      <c r="A246" s="448"/>
      <c r="B246" s="448"/>
      <c r="C246" s="498"/>
      <c r="D246" s="498"/>
      <c r="E246" s="429"/>
      <c r="F246" s="431"/>
      <c r="G246" s="431"/>
      <c r="H246" s="21">
        <v>42888</v>
      </c>
      <c r="I246" s="110">
        <f>I245</f>
        <v>7599</v>
      </c>
      <c r="J246" s="23">
        <v>42926</v>
      </c>
      <c r="K246" s="24">
        <v>7599</v>
      </c>
    </row>
    <row r="247" spans="1:11" ht="12.75">
      <c r="A247" s="473">
        <v>22</v>
      </c>
      <c r="B247" s="473" t="s">
        <v>100</v>
      </c>
      <c r="C247" s="493">
        <v>2210391</v>
      </c>
      <c r="D247" s="493" t="s">
        <v>364</v>
      </c>
      <c r="E247" s="488">
        <v>254</v>
      </c>
      <c r="F247" s="479">
        <f>E247*17</f>
        <v>4318</v>
      </c>
      <c r="G247" s="479">
        <f>E247*51</f>
        <v>12954</v>
      </c>
      <c r="H247" s="46">
        <v>42737</v>
      </c>
      <c r="I247" s="107">
        <f>G247/6</f>
        <v>2159</v>
      </c>
      <c r="J247" s="124">
        <v>42787</v>
      </c>
      <c r="K247" s="103">
        <v>2159</v>
      </c>
    </row>
    <row r="248" spans="1:11" ht="12.75">
      <c r="A248" s="474"/>
      <c r="B248" s="474"/>
      <c r="C248" s="494"/>
      <c r="D248" s="494"/>
      <c r="E248" s="489"/>
      <c r="F248" s="480"/>
      <c r="G248" s="480"/>
      <c r="H248" s="46">
        <v>42768</v>
      </c>
      <c r="I248" s="107">
        <f>I247</f>
        <v>2159</v>
      </c>
      <c r="J248" s="124">
        <v>42787</v>
      </c>
      <c r="K248" s="103">
        <v>2159</v>
      </c>
    </row>
    <row r="249" spans="1:11" ht="12.75">
      <c r="A249" s="474"/>
      <c r="B249" s="474"/>
      <c r="C249" s="494"/>
      <c r="D249" s="494"/>
      <c r="E249" s="489"/>
      <c r="F249" s="480"/>
      <c r="G249" s="480"/>
      <c r="H249" s="46">
        <v>42796</v>
      </c>
      <c r="I249" s="107">
        <f>I248</f>
        <v>2159</v>
      </c>
      <c r="J249" s="124">
        <v>42919</v>
      </c>
      <c r="K249" s="103">
        <v>2159</v>
      </c>
    </row>
    <row r="250" spans="1:11" ht="12.75">
      <c r="A250" s="474"/>
      <c r="B250" s="474"/>
      <c r="C250" s="494"/>
      <c r="D250" s="494"/>
      <c r="E250" s="489"/>
      <c r="F250" s="480"/>
      <c r="G250" s="480"/>
      <c r="H250" s="46">
        <v>42827</v>
      </c>
      <c r="I250" s="107">
        <f>I249</f>
        <v>2159</v>
      </c>
      <c r="J250" s="124">
        <v>42828</v>
      </c>
      <c r="K250" s="103">
        <v>2159</v>
      </c>
    </row>
    <row r="251" spans="1:11" ht="12.75">
      <c r="A251" s="474"/>
      <c r="B251" s="474"/>
      <c r="C251" s="494"/>
      <c r="D251" s="494"/>
      <c r="E251" s="489"/>
      <c r="F251" s="480"/>
      <c r="G251" s="480"/>
      <c r="H251" s="46">
        <v>42857</v>
      </c>
      <c r="I251" s="107">
        <f>I250</f>
        <v>2159</v>
      </c>
      <c r="J251" s="124">
        <v>42867</v>
      </c>
      <c r="K251" s="103">
        <v>2159</v>
      </c>
    </row>
    <row r="252" spans="1:11" ht="12.75">
      <c r="A252" s="475"/>
      <c r="B252" s="475"/>
      <c r="C252" s="495"/>
      <c r="D252" s="495"/>
      <c r="E252" s="490"/>
      <c r="F252" s="481"/>
      <c r="G252" s="481"/>
      <c r="H252" s="46">
        <v>42888</v>
      </c>
      <c r="I252" s="107">
        <f>I251</f>
        <v>2159</v>
      </c>
      <c r="J252" s="124">
        <v>42888</v>
      </c>
      <c r="K252" s="103">
        <v>2159</v>
      </c>
    </row>
    <row r="253" spans="1:11" ht="12.75">
      <c r="A253" s="447">
        <v>22</v>
      </c>
      <c r="B253" s="447" t="s">
        <v>100</v>
      </c>
      <c r="C253" s="496">
        <v>2210607</v>
      </c>
      <c r="D253" s="496" t="s">
        <v>365</v>
      </c>
      <c r="E253" s="400">
        <v>2988</v>
      </c>
      <c r="F253" s="471">
        <f>E253*17</f>
        <v>50796</v>
      </c>
      <c r="G253" s="471">
        <f>E253*51</f>
        <v>152388</v>
      </c>
      <c r="H253" s="21">
        <v>42737</v>
      </c>
      <c r="I253" s="110">
        <f>G253/6</f>
        <v>25398</v>
      </c>
      <c r="J253" s="148">
        <v>42937</v>
      </c>
      <c r="K253" s="75">
        <v>25398</v>
      </c>
    </row>
    <row r="254" spans="1:11" ht="12.75">
      <c r="A254" s="476"/>
      <c r="B254" s="476"/>
      <c r="C254" s="497"/>
      <c r="D254" s="497"/>
      <c r="E254" s="491"/>
      <c r="F254" s="472"/>
      <c r="G254" s="472"/>
      <c r="H254" s="21">
        <v>42768</v>
      </c>
      <c r="I254" s="110">
        <f>I253</f>
        <v>25398</v>
      </c>
      <c r="J254" s="148">
        <v>42937</v>
      </c>
      <c r="K254" s="75">
        <v>25398</v>
      </c>
    </row>
    <row r="255" spans="1:11" ht="12.75">
      <c r="A255" s="476"/>
      <c r="B255" s="476"/>
      <c r="C255" s="497"/>
      <c r="D255" s="497"/>
      <c r="E255" s="491"/>
      <c r="F255" s="472"/>
      <c r="G255" s="472"/>
      <c r="H255" s="21">
        <v>42796</v>
      </c>
      <c r="I255" s="110">
        <f>I254</f>
        <v>25398</v>
      </c>
      <c r="J255" s="148"/>
      <c r="K255" s="75"/>
    </row>
    <row r="256" spans="1:11" ht="12.75">
      <c r="A256" s="476"/>
      <c r="B256" s="476"/>
      <c r="C256" s="497"/>
      <c r="D256" s="497"/>
      <c r="E256" s="491"/>
      <c r="F256" s="472"/>
      <c r="G256" s="472"/>
      <c r="H256" s="21">
        <v>42827</v>
      </c>
      <c r="I256" s="110">
        <f>I255</f>
        <v>25398</v>
      </c>
      <c r="J256" s="108"/>
      <c r="K256" s="109"/>
    </row>
    <row r="257" spans="1:11" ht="12.75">
      <c r="A257" s="476"/>
      <c r="B257" s="476"/>
      <c r="C257" s="497"/>
      <c r="D257" s="497"/>
      <c r="E257" s="491"/>
      <c r="F257" s="472"/>
      <c r="G257" s="472"/>
      <c r="H257" s="21">
        <v>42857</v>
      </c>
      <c r="I257" s="110">
        <f>I256</f>
        <v>25398</v>
      </c>
      <c r="J257" s="246">
        <v>42990</v>
      </c>
      <c r="K257" s="75">
        <v>25398</v>
      </c>
    </row>
    <row r="258" spans="1:11" ht="12.75">
      <c r="A258" s="448"/>
      <c r="B258" s="448"/>
      <c r="C258" s="498"/>
      <c r="D258" s="498"/>
      <c r="E258" s="429"/>
      <c r="F258" s="431"/>
      <c r="G258" s="431"/>
      <c r="H258" s="21">
        <v>42888</v>
      </c>
      <c r="I258" s="110">
        <f>I257</f>
        <v>25398</v>
      </c>
      <c r="J258" s="108">
        <v>42963</v>
      </c>
      <c r="K258" s="109">
        <v>25398</v>
      </c>
    </row>
    <row r="259" spans="1:11" ht="12.75">
      <c r="A259" s="473">
        <v>22</v>
      </c>
      <c r="B259" s="473" t="s">
        <v>100</v>
      </c>
      <c r="C259" s="493">
        <v>2210631</v>
      </c>
      <c r="D259" s="493" t="s">
        <v>366</v>
      </c>
      <c r="E259" s="488">
        <v>69</v>
      </c>
      <c r="F259" s="479">
        <f>E259*17</f>
        <v>1173</v>
      </c>
      <c r="G259" s="479">
        <f>E259*51</f>
        <v>3519</v>
      </c>
      <c r="H259" s="46">
        <v>42737</v>
      </c>
      <c r="I259" s="107">
        <f>G259/4</f>
        <v>879.75</v>
      </c>
      <c r="J259" s="124">
        <v>42737</v>
      </c>
      <c r="K259" s="103">
        <v>879.75</v>
      </c>
    </row>
    <row r="260" spans="1:11" ht="12.75">
      <c r="A260" s="474"/>
      <c r="B260" s="474"/>
      <c r="C260" s="494"/>
      <c r="D260" s="494"/>
      <c r="E260" s="489"/>
      <c r="F260" s="480"/>
      <c r="G260" s="480"/>
      <c r="H260" s="46">
        <v>42768</v>
      </c>
      <c r="I260" s="107">
        <f>I259</f>
        <v>879.75</v>
      </c>
      <c r="J260" s="48">
        <v>42768</v>
      </c>
      <c r="K260" s="104">
        <v>879.75</v>
      </c>
    </row>
    <row r="261" spans="1:11" ht="12.75">
      <c r="A261" s="474"/>
      <c r="B261" s="474"/>
      <c r="C261" s="494"/>
      <c r="D261" s="494"/>
      <c r="E261" s="489"/>
      <c r="F261" s="480"/>
      <c r="G261" s="480"/>
      <c r="H261" s="46">
        <v>42796</v>
      </c>
      <c r="I261" s="107">
        <f>I260</f>
        <v>879.75</v>
      </c>
      <c r="J261" s="48">
        <v>42796</v>
      </c>
      <c r="K261" s="104">
        <v>879.75</v>
      </c>
    </row>
    <row r="262" spans="1:11" ht="12.75">
      <c r="A262" s="474"/>
      <c r="B262" s="474"/>
      <c r="C262" s="494"/>
      <c r="D262" s="494"/>
      <c r="E262" s="489"/>
      <c r="F262" s="480"/>
      <c r="G262" s="480"/>
      <c r="H262" s="46">
        <v>42827</v>
      </c>
      <c r="I262" s="107">
        <f>I261</f>
        <v>879.75</v>
      </c>
      <c r="J262" s="48">
        <v>42828</v>
      </c>
      <c r="K262" s="104">
        <v>879.75</v>
      </c>
    </row>
    <row r="263" spans="1:11" ht="12.75">
      <c r="A263" s="447">
        <v>22</v>
      </c>
      <c r="B263" s="447" t="s">
        <v>100</v>
      </c>
      <c r="C263" s="496">
        <v>2210805</v>
      </c>
      <c r="D263" s="496" t="s">
        <v>367</v>
      </c>
      <c r="E263" s="400">
        <v>900</v>
      </c>
      <c r="F263" s="471">
        <f>E263*17</f>
        <v>15300</v>
      </c>
      <c r="G263" s="471">
        <f>E263*51</f>
        <v>45900</v>
      </c>
      <c r="H263" s="21">
        <v>42737</v>
      </c>
      <c r="I263" s="110">
        <f>G263/6</f>
        <v>7650</v>
      </c>
      <c r="J263" s="23">
        <v>42758</v>
      </c>
      <c r="K263" s="24">
        <v>7650</v>
      </c>
    </row>
    <row r="264" spans="1:11" ht="12.75">
      <c r="A264" s="476"/>
      <c r="B264" s="476"/>
      <c r="C264" s="497"/>
      <c r="D264" s="497"/>
      <c r="E264" s="491"/>
      <c r="F264" s="472"/>
      <c r="G264" s="472"/>
      <c r="H264" s="21">
        <v>42768</v>
      </c>
      <c r="I264" s="110">
        <f>I263</f>
        <v>7650</v>
      </c>
      <c r="J264" s="23">
        <v>42768</v>
      </c>
      <c r="K264" s="24">
        <v>7650</v>
      </c>
    </row>
    <row r="265" spans="1:11" ht="12.75">
      <c r="A265" s="476"/>
      <c r="B265" s="476"/>
      <c r="C265" s="497"/>
      <c r="D265" s="497"/>
      <c r="E265" s="491"/>
      <c r="F265" s="472"/>
      <c r="G265" s="472"/>
      <c r="H265" s="21">
        <v>42796</v>
      </c>
      <c r="I265" s="110">
        <f>I264</f>
        <v>7650</v>
      </c>
      <c r="J265" s="23">
        <v>42796</v>
      </c>
      <c r="K265" s="24">
        <v>7650</v>
      </c>
    </row>
    <row r="266" spans="1:11" ht="12.75">
      <c r="A266" s="476"/>
      <c r="B266" s="476"/>
      <c r="C266" s="497"/>
      <c r="D266" s="497"/>
      <c r="E266" s="491"/>
      <c r="F266" s="472"/>
      <c r="G266" s="472"/>
      <c r="H266" s="21">
        <v>42827</v>
      </c>
      <c r="I266" s="110">
        <f>I265</f>
        <v>7650</v>
      </c>
      <c r="J266" s="23">
        <v>42828</v>
      </c>
      <c r="K266" s="24">
        <v>7650</v>
      </c>
    </row>
    <row r="267" spans="1:11" ht="12.75">
      <c r="A267" s="476"/>
      <c r="B267" s="476"/>
      <c r="C267" s="497"/>
      <c r="D267" s="497"/>
      <c r="E267" s="491"/>
      <c r="F267" s="472"/>
      <c r="G267" s="472"/>
      <c r="H267" s="21">
        <v>42857</v>
      </c>
      <c r="I267" s="110">
        <f>I266</f>
        <v>7650</v>
      </c>
      <c r="J267" s="23">
        <v>42891</v>
      </c>
      <c r="K267" s="24">
        <v>7650</v>
      </c>
    </row>
    <row r="268" spans="1:11" ht="12.75">
      <c r="A268" s="448"/>
      <c r="B268" s="448"/>
      <c r="C268" s="498"/>
      <c r="D268" s="498"/>
      <c r="E268" s="429"/>
      <c r="F268" s="431"/>
      <c r="G268" s="431"/>
      <c r="H268" s="21">
        <v>42888</v>
      </c>
      <c r="I268" s="110">
        <f>I267</f>
        <v>7650</v>
      </c>
      <c r="J268" s="23">
        <v>42920</v>
      </c>
      <c r="K268" s="24">
        <v>7650</v>
      </c>
    </row>
    <row r="269" spans="1:11" ht="12.75">
      <c r="A269" s="473">
        <v>22</v>
      </c>
      <c r="B269" s="473" t="s">
        <v>100</v>
      </c>
      <c r="C269" s="493">
        <v>2210904</v>
      </c>
      <c r="D269" s="493" t="s">
        <v>368</v>
      </c>
      <c r="E269" s="488">
        <v>407</v>
      </c>
      <c r="F269" s="479">
        <f>E269*17</f>
        <v>6919</v>
      </c>
      <c r="G269" s="479">
        <f>E269*51</f>
        <v>20757</v>
      </c>
      <c r="H269" s="46">
        <v>42737</v>
      </c>
      <c r="I269" s="107">
        <f>G269/6</f>
        <v>3459.5</v>
      </c>
      <c r="J269" s="48">
        <v>42811</v>
      </c>
      <c r="K269" s="104">
        <v>3459.5</v>
      </c>
    </row>
    <row r="270" spans="1:11" ht="12.75">
      <c r="A270" s="474"/>
      <c r="B270" s="474"/>
      <c r="C270" s="494"/>
      <c r="D270" s="494"/>
      <c r="E270" s="489"/>
      <c r="F270" s="480"/>
      <c r="G270" s="480"/>
      <c r="H270" s="46">
        <v>42768</v>
      </c>
      <c r="I270" s="107">
        <f>I269</f>
        <v>3459.5</v>
      </c>
      <c r="J270" s="48">
        <v>42811</v>
      </c>
      <c r="K270" s="104">
        <v>3459.5</v>
      </c>
    </row>
    <row r="271" spans="1:11" ht="12.75">
      <c r="A271" s="474"/>
      <c r="B271" s="474"/>
      <c r="C271" s="494"/>
      <c r="D271" s="494"/>
      <c r="E271" s="489"/>
      <c r="F271" s="480"/>
      <c r="G271" s="480"/>
      <c r="H271" s="46">
        <v>42796</v>
      </c>
      <c r="I271" s="107">
        <f>I270</f>
        <v>3459.5</v>
      </c>
      <c r="J271" s="48">
        <v>42811</v>
      </c>
      <c r="K271" s="104">
        <v>3459.5</v>
      </c>
    </row>
    <row r="272" spans="1:11" ht="12.75">
      <c r="A272" s="474"/>
      <c r="B272" s="474"/>
      <c r="C272" s="494"/>
      <c r="D272" s="494"/>
      <c r="E272" s="489"/>
      <c r="F272" s="480"/>
      <c r="G272" s="480"/>
      <c r="H272" s="46">
        <v>42827</v>
      </c>
      <c r="I272" s="107">
        <f>I271</f>
        <v>3459.5</v>
      </c>
      <c r="J272" s="48">
        <v>42828</v>
      </c>
      <c r="K272" s="104">
        <v>3459.5</v>
      </c>
    </row>
    <row r="273" spans="1:11" ht="12.75">
      <c r="A273" s="474"/>
      <c r="B273" s="474"/>
      <c r="C273" s="494"/>
      <c r="D273" s="494"/>
      <c r="E273" s="489"/>
      <c r="F273" s="480"/>
      <c r="G273" s="480"/>
      <c r="H273" s="46">
        <v>42857</v>
      </c>
      <c r="I273" s="107">
        <f>I272</f>
        <v>3459.5</v>
      </c>
      <c r="J273" s="48">
        <v>42879</v>
      </c>
      <c r="K273" s="104">
        <v>3459.5</v>
      </c>
    </row>
    <row r="274" spans="1:11" ht="12.75">
      <c r="A274" s="475"/>
      <c r="B274" s="475"/>
      <c r="C274" s="495"/>
      <c r="D274" s="495"/>
      <c r="E274" s="490"/>
      <c r="F274" s="481"/>
      <c r="G274" s="481"/>
      <c r="H274" s="46">
        <v>42888</v>
      </c>
      <c r="I274" s="107">
        <f>I273</f>
        <v>3459.5</v>
      </c>
      <c r="J274" s="48">
        <v>42927</v>
      </c>
      <c r="K274" s="104">
        <v>3459.5</v>
      </c>
    </row>
    <row r="275" spans="1:11" ht="12.75">
      <c r="A275" s="447">
        <v>22</v>
      </c>
      <c r="B275" s="447" t="s">
        <v>100</v>
      </c>
      <c r="C275" s="496">
        <v>2210953</v>
      </c>
      <c r="D275" s="496" t="s">
        <v>369</v>
      </c>
      <c r="E275" s="400">
        <v>404</v>
      </c>
      <c r="F275" s="471">
        <f>E275*17</f>
        <v>6868</v>
      </c>
      <c r="G275" s="471">
        <f>E275*51</f>
        <v>20604</v>
      </c>
      <c r="H275" s="21">
        <v>42737</v>
      </c>
      <c r="I275" s="110">
        <f>G275/6</f>
        <v>3434</v>
      </c>
      <c r="J275" s="21">
        <v>42888</v>
      </c>
      <c r="K275" s="22">
        <v>3434</v>
      </c>
    </row>
    <row r="276" spans="1:11" ht="12.75">
      <c r="A276" s="476"/>
      <c r="B276" s="476"/>
      <c r="C276" s="497"/>
      <c r="D276" s="497"/>
      <c r="E276" s="491"/>
      <c r="F276" s="472"/>
      <c r="G276" s="472"/>
      <c r="H276" s="21">
        <v>42768</v>
      </c>
      <c r="I276" s="110">
        <f>I275</f>
        <v>3434</v>
      </c>
      <c r="J276" s="21">
        <v>42768</v>
      </c>
      <c r="K276" s="22">
        <v>3434</v>
      </c>
    </row>
    <row r="277" spans="1:11" ht="12.75">
      <c r="A277" s="476"/>
      <c r="B277" s="476"/>
      <c r="C277" s="497"/>
      <c r="D277" s="497"/>
      <c r="E277" s="491"/>
      <c r="F277" s="472"/>
      <c r="G277" s="472"/>
      <c r="H277" s="21">
        <v>42796</v>
      </c>
      <c r="I277" s="110">
        <f>I276</f>
        <v>3434</v>
      </c>
      <c r="J277" s="21">
        <v>42796</v>
      </c>
      <c r="K277" s="22">
        <v>3434</v>
      </c>
    </row>
    <row r="278" spans="1:11" ht="12.75">
      <c r="A278" s="476"/>
      <c r="B278" s="476"/>
      <c r="C278" s="497"/>
      <c r="D278" s="497"/>
      <c r="E278" s="491"/>
      <c r="F278" s="472"/>
      <c r="G278" s="472"/>
      <c r="H278" s="21">
        <v>42827</v>
      </c>
      <c r="I278" s="110">
        <f>I277</f>
        <v>3434</v>
      </c>
      <c r="J278" s="21">
        <v>42927</v>
      </c>
      <c r="K278" s="22">
        <v>3434</v>
      </c>
    </row>
    <row r="279" spans="1:11" ht="12.75">
      <c r="A279" s="476"/>
      <c r="B279" s="476"/>
      <c r="C279" s="497"/>
      <c r="D279" s="497"/>
      <c r="E279" s="491"/>
      <c r="F279" s="472"/>
      <c r="G279" s="472"/>
      <c r="H279" s="21">
        <v>42857</v>
      </c>
      <c r="I279" s="110">
        <f>I278</f>
        <v>3434</v>
      </c>
      <c r="J279" s="21">
        <v>42857</v>
      </c>
      <c r="K279" s="22">
        <v>3434</v>
      </c>
    </row>
    <row r="280" spans="1:11" ht="12.75">
      <c r="A280" s="448"/>
      <c r="B280" s="448"/>
      <c r="C280" s="498"/>
      <c r="D280" s="498"/>
      <c r="E280" s="429"/>
      <c r="F280" s="431"/>
      <c r="G280" s="431"/>
      <c r="H280" s="21">
        <v>42888</v>
      </c>
      <c r="I280" s="110">
        <f>I279</f>
        <v>3434</v>
      </c>
      <c r="J280" s="21">
        <v>42888</v>
      </c>
      <c r="K280" s="22">
        <v>3434</v>
      </c>
    </row>
    <row r="281" spans="1:11" ht="12.75">
      <c r="A281" s="473">
        <v>22</v>
      </c>
      <c r="B281" s="473" t="s">
        <v>100</v>
      </c>
      <c r="C281" s="493">
        <v>2211357</v>
      </c>
      <c r="D281" s="493" t="s">
        <v>370</v>
      </c>
      <c r="E281" s="488">
        <v>826</v>
      </c>
      <c r="F281" s="479">
        <f>E281*17</f>
        <v>14042</v>
      </c>
      <c r="G281" s="479">
        <f>E281*51</f>
        <v>42126</v>
      </c>
      <c r="H281" s="46">
        <v>42737</v>
      </c>
      <c r="I281" s="107">
        <f>G281/6</f>
        <v>7021</v>
      </c>
      <c r="J281" s="46">
        <v>42790</v>
      </c>
      <c r="K281" s="99">
        <v>7021</v>
      </c>
    </row>
    <row r="282" spans="1:11" ht="12.75">
      <c r="A282" s="474"/>
      <c r="B282" s="474"/>
      <c r="C282" s="494"/>
      <c r="D282" s="494"/>
      <c r="E282" s="489"/>
      <c r="F282" s="480"/>
      <c r="G282" s="480"/>
      <c r="H282" s="46">
        <v>42768</v>
      </c>
      <c r="I282" s="107">
        <f>I281</f>
        <v>7021</v>
      </c>
      <c r="J282" s="46">
        <v>42906</v>
      </c>
      <c r="K282" s="99">
        <v>7021</v>
      </c>
    </row>
    <row r="283" spans="1:11" ht="12.75">
      <c r="A283" s="474"/>
      <c r="B283" s="474"/>
      <c r="C283" s="494"/>
      <c r="D283" s="494"/>
      <c r="E283" s="489"/>
      <c r="F283" s="480"/>
      <c r="G283" s="480"/>
      <c r="H283" s="46">
        <v>42796</v>
      </c>
      <c r="I283" s="107">
        <f>I282</f>
        <v>7021</v>
      </c>
      <c r="J283" s="46">
        <v>42865</v>
      </c>
      <c r="K283" s="99">
        <v>7021</v>
      </c>
    </row>
    <row r="284" spans="1:11" ht="12.75">
      <c r="A284" s="474"/>
      <c r="B284" s="474"/>
      <c r="C284" s="494"/>
      <c r="D284" s="494"/>
      <c r="E284" s="489"/>
      <c r="F284" s="480"/>
      <c r="G284" s="480"/>
      <c r="H284" s="46">
        <v>42827</v>
      </c>
      <c r="I284" s="107">
        <f>I283</f>
        <v>7021</v>
      </c>
      <c r="J284" s="46"/>
      <c r="K284" s="99"/>
    </row>
    <row r="285" spans="1:11" ht="12.75">
      <c r="A285" s="474"/>
      <c r="B285" s="474"/>
      <c r="C285" s="494"/>
      <c r="D285" s="494"/>
      <c r="E285" s="489"/>
      <c r="F285" s="480"/>
      <c r="G285" s="480"/>
      <c r="H285" s="46">
        <v>42857</v>
      </c>
      <c r="I285" s="107">
        <f>I284</f>
        <v>7021</v>
      </c>
      <c r="J285" s="46">
        <v>42944</v>
      </c>
      <c r="K285" s="99">
        <v>7021</v>
      </c>
    </row>
    <row r="286" spans="1:11" ht="13.5" thickBot="1">
      <c r="A286" s="475"/>
      <c r="B286" s="475"/>
      <c r="C286" s="495"/>
      <c r="D286" s="495"/>
      <c r="E286" s="490"/>
      <c r="F286" s="481"/>
      <c r="G286" s="481"/>
      <c r="H286" s="46">
        <v>42888</v>
      </c>
      <c r="I286" s="107">
        <f>I285</f>
        <v>7021</v>
      </c>
      <c r="J286" s="46"/>
      <c r="K286" s="99"/>
    </row>
    <row r="287" spans="1:11" ht="13.5" thickBot="1">
      <c r="A287" s="126"/>
      <c r="B287" s="127" t="s">
        <v>162</v>
      </c>
      <c r="C287" s="127">
        <f>COUNT(C6:C286)</f>
        <v>47</v>
      </c>
      <c r="D287" s="128"/>
      <c r="E287" s="129">
        <f>SUM(E6:E286)</f>
        <v>33546</v>
      </c>
      <c r="F287" s="130">
        <f>SUM(F6:F286)</f>
        <v>570282</v>
      </c>
      <c r="G287" s="131">
        <f>SUM(G6:G286)</f>
        <v>1710846</v>
      </c>
      <c r="H287" s="132">
        <f>COUNT(I6:I286)</f>
        <v>281</v>
      </c>
      <c r="I287" s="133">
        <f>SUM(I6:I286)</f>
        <v>1716838.5</v>
      </c>
      <c r="J287" s="230">
        <f>COUNT(J6:J286)</f>
        <v>176</v>
      </c>
      <c r="K287" s="257">
        <f>SUM(K6:K286)</f>
        <v>1315179.5</v>
      </c>
    </row>
    <row r="288" spans="1:11" ht="12.75">
      <c r="A288" s="3"/>
      <c r="B288" s="3"/>
      <c r="C288" s="3"/>
      <c r="D288" s="8"/>
      <c r="E288" s="8"/>
      <c r="F288" s="8"/>
      <c r="G288" s="8"/>
      <c r="H288" s="52"/>
      <c r="I288" s="51" t="s">
        <v>108</v>
      </c>
      <c r="J288" s="53"/>
      <c r="K288" s="54">
        <f>K287/G287</f>
        <v>0.7687304994137404</v>
      </c>
    </row>
    <row r="289" spans="1:7" ht="13.5" thickBot="1">
      <c r="A289" s="3"/>
      <c r="B289" s="3"/>
      <c r="C289" s="3"/>
      <c r="D289" s="8"/>
      <c r="E289" s="8"/>
      <c r="F289" s="8"/>
      <c r="G289" s="8"/>
    </row>
    <row r="290" spans="1:11" ht="12.75">
      <c r="A290" s="3"/>
      <c r="B290" s="3"/>
      <c r="C290" s="3"/>
      <c r="D290" s="8"/>
      <c r="E290" s="8"/>
      <c r="F290" s="8"/>
      <c r="G290" s="8"/>
      <c r="H290" s="409" t="s">
        <v>109</v>
      </c>
      <c r="I290" s="410"/>
      <c r="J290" s="410"/>
      <c r="K290" s="411"/>
    </row>
    <row r="291" spans="3:11" ht="15.75" thickBot="1">
      <c r="C291" s="3"/>
      <c r="H291" s="406">
        <f>COUNT(J6:J286)</f>
        <v>176</v>
      </c>
      <c r="I291" s="407"/>
      <c r="J291" s="407"/>
      <c r="K291" s="408"/>
    </row>
  </sheetData>
  <sheetProtection/>
  <mergeCells count="359">
    <mergeCell ref="J79:J80"/>
    <mergeCell ref="K79:K80"/>
    <mergeCell ref="J83:J85"/>
    <mergeCell ref="K83:K85"/>
    <mergeCell ref="J77:J78"/>
    <mergeCell ref="K77:K78"/>
    <mergeCell ref="F2:K2"/>
    <mergeCell ref="G59:G64"/>
    <mergeCell ref="G71:G76"/>
    <mergeCell ref="G65:G70"/>
    <mergeCell ref="G18:G23"/>
    <mergeCell ref="G24:G28"/>
    <mergeCell ref="G53:G58"/>
    <mergeCell ref="G29:G34"/>
    <mergeCell ref="G47:G52"/>
    <mergeCell ref="G35:G40"/>
    <mergeCell ref="C6:C11"/>
    <mergeCell ref="C24:C28"/>
    <mergeCell ref="F41:F46"/>
    <mergeCell ref="F35:F40"/>
    <mergeCell ref="F29:F34"/>
    <mergeCell ref="E29:E34"/>
    <mergeCell ref="D35:D40"/>
    <mergeCell ref="G41:G46"/>
    <mergeCell ref="A1:K1"/>
    <mergeCell ref="A2:A5"/>
    <mergeCell ref="B2:B5"/>
    <mergeCell ref="C2:C5"/>
    <mergeCell ref="D2:D5"/>
    <mergeCell ref="H4:I4"/>
    <mergeCell ref="F4:F5"/>
    <mergeCell ref="E2:E5"/>
    <mergeCell ref="J3:K3"/>
    <mergeCell ref="K4:K5"/>
    <mergeCell ref="F3:I3"/>
    <mergeCell ref="G12:G17"/>
    <mergeCell ref="G6:G11"/>
    <mergeCell ref="D12:D17"/>
    <mergeCell ref="D6:D11"/>
    <mergeCell ref="E6:E11"/>
    <mergeCell ref="E12:E17"/>
    <mergeCell ref="F12:F17"/>
    <mergeCell ref="B12:B17"/>
    <mergeCell ref="A18:A23"/>
    <mergeCell ref="B18:B23"/>
    <mergeCell ref="C12:C17"/>
    <mergeCell ref="J4:J5"/>
    <mergeCell ref="G4:G5"/>
    <mergeCell ref="B6:B11"/>
    <mergeCell ref="F6:F11"/>
    <mergeCell ref="A6:A11"/>
    <mergeCell ref="A12:A17"/>
    <mergeCell ref="B24:B28"/>
    <mergeCell ref="A24:A28"/>
    <mergeCell ref="F24:F28"/>
    <mergeCell ref="F18:F23"/>
    <mergeCell ref="E18:E23"/>
    <mergeCell ref="D24:D28"/>
    <mergeCell ref="E24:E28"/>
    <mergeCell ref="C18:C23"/>
    <mergeCell ref="D18:D23"/>
    <mergeCell ref="A41:A46"/>
    <mergeCell ref="A35:A40"/>
    <mergeCell ref="B35:B40"/>
    <mergeCell ref="C35:C40"/>
    <mergeCell ref="A29:A34"/>
    <mergeCell ref="B29:B34"/>
    <mergeCell ref="C29:C34"/>
    <mergeCell ref="E47:E52"/>
    <mergeCell ref="D29:D34"/>
    <mergeCell ref="E41:E46"/>
    <mergeCell ref="E35:E40"/>
    <mergeCell ref="A47:A52"/>
    <mergeCell ref="B47:B52"/>
    <mergeCell ref="D41:D46"/>
    <mergeCell ref="C41:C46"/>
    <mergeCell ref="D47:D52"/>
    <mergeCell ref="C47:C52"/>
    <mergeCell ref="A65:A70"/>
    <mergeCell ref="C71:C76"/>
    <mergeCell ref="B41:B46"/>
    <mergeCell ref="F47:F52"/>
    <mergeCell ref="D59:D64"/>
    <mergeCell ref="D53:D58"/>
    <mergeCell ref="E59:E64"/>
    <mergeCell ref="F59:F64"/>
    <mergeCell ref="F53:F58"/>
    <mergeCell ref="E53:E58"/>
    <mergeCell ref="B65:B70"/>
    <mergeCell ref="F71:F76"/>
    <mergeCell ref="D65:D70"/>
    <mergeCell ref="C65:C70"/>
    <mergeCell ref="E65:E70"/>
    <mergeCell ref="B71:B76"/>
    <mergeCell ref="F65:F70"/>
    <mergeCell ref="A53:A58"/>
    <mergeCell ref="B53:B58"/>
    <mergeCell ref="C53:C58"/>
    <mergeCell ref="B59:B64"/>
    <mergeCell ref="C59:C64"/>
    <mergeCell ref="A59:A64"/>
    <mergeCell ref="A71:A76"/>
    <mergeCell ref="A77:A82"/>
    <mergeCell ref="E71:E76"/>
    <mergeCell ref="E77:E82"/>
    <mergeCell ref="D71:D76"/>
    <mergeCell ref="C77:C82"/>
    <mergeCell ref="D77:D82"/>
    <mergeCell ref="B77:B82"/>
    <mergeCell ref="E83:E88"/>
    <mergeCell ref="C89:C94"/>
    <mergeCell ref="C83:C88"/>
    <mergeCell ref="B95:B100"/>
    <mergeCell ref="D89:D94"/>
    <mergeCell ref="D83:D88"/>
    <mergeCell ref="C95:C100"/>
    <mergeCell ref="B89:B94"/>
    <mergeCell ref="E89:E94"/>
    <mergeCell ref="B101:B106"/>
    <mergeCell ref="C101:C106"/>
    <mergeCell ref="C113:C118"/>
    <mergeCell ref="C107:C112"/>
    <mergeCell ref="D119:D124"/>
    <mergeCell ref="B83:B88"/>
    <mergeCell ref="D95:D100"/>
    <mergeCell ref="D101:D106"/>
    <mergeCell ref="D113:D118"/>
    <mergeCell ref="D107:D112"/>
    <mergeCell ref="G95:G100"/>
    <mergeCell ref="E107:E112"/>
    <mergeCell ref="E119:E124"/>
    <mergeCell ref="E113:E118"/>
    <mergeCell ref="E101:E106"/>
    <mergeCell ref="F101:F106"/>
    <mergeCell ref="G101:G106"/>
    <mergeCell ref="F95:F100"/>
    <mergeCell ref="F119:F124"/>
    <mergeCell ref="E95:E100"/>
    <mergeCell ref="F77:F82"/>
    <mergeCell ref="F83:F88"/>
    <mergeCell ref="G77:G82"/>
    <mergeCell ref="F113:F118"/>
    <mergeCell ref="G113:G118"/>
    <mergeCell ref="F107:F112"/>
    <mergeCell ref="G107:G112"/>
    <mergeCell ref="G89:G94"/>
    <mergeCell ref="G83:G88"/>
    <mergeCell ref="F89:F94"/>
    <mergeCell ref="B143:B148"/>
    <mergeCell ref="D137:D142"/>
    <mergeCell ref="C137:C142"/>
    <mergeCell ref="B169:B174"/>
    <mergeCell ref="B151:B156"/>
    <mergeCell ref="D157:D162"/>
    <mergeCell ref="D163:D168"/>
    <mergeCell ref="D169:D174"/>
    <mergeCell ref="C163:C168"/>
    <mergeCell ref="C157:C162"/>
    <mergeCell ref="B175:B180"/>
    <mergeCell ref="E181:E186"/>
    <mergeCell ref="E187:E192"/>
    <mergeCell ref="G193:G198"/>
    <mergeCell ref="B193:B198"/>
    <mergeCell ref="C193:C198"/>
    <mergeCell ref="B187:B192"/>
    <mergeCell ref="G187:G192"/>
    <mergeCell ref="F193:F198"/>
    <mergeCell ref="E193:E198"/>
    <mergeCell ref="D193:D198"/>
    <mergeCell ref="D211:D216"/>
    <mergeCell ref="E211:E216"/>
    <mergeCell ref="C169:C174"/>
    <mergeCell ref="C175:C180"/>
    <mergeCell ref="E199:E204"/>
    <mergeCell ref="D199:D204"/>
    <mergeCell ref="C211:C216"/>
    <mergeCell ref="D187:D192"/>
    <mergeCell ref="G199:G204"/>
    <mergeCell ref="A211:A216"/>
    <mergeCell ref="B211:B216"/>
    <mergeCell ref="B205:B210"/>
    <mergeCell ref="G205:G210"/>
    <mergeCell ref="F205:F210"/>
    <mergeCell ref="E205:E210"/>
    <mergeCell ref="F199:F204"/>
    <mergeCell ref="A205:A210"/>
    <mergeCell ref="F211:F216"/>
    <mergeCell ref="F223:F228"/>
    <mergeCell ref="G223:G228"/>
    <mergeCell ref="E223:E228"/>
    <mergeCell ref="G211:G216"/>
    <mergeCell ref="F217:F222"/>
    <mergeCell ref="G217:G222"/>
    <mergeCell ref="E217:E222"/>
    <mergeCell ref="A217:A222"/>
    <mergeCell ref="B217:B222"/>
    <mergeCell ref="C217:C222"/>
    <mergeCell ref="D217:D222"/>
    <mergeCell ref="A223:A228"/>
    <mergeCell ref="D223:D228"/>
    <mergeCell ref="C223:C228"/>
    <mergeCell ref="F247:F252"/>
    <mergeCell ref="E229:E234"/>
    <mergeCell ref="G235:G240"/>
    <mergeCell ref="E235:E240"/>
    <mergeCell ref="A229:A234"/>
    <mergeCell ref="A235:A240"/>
    <mergeCell ref="G229:G234"/>
    <mergeCell ref="F229:F234"/>
    <mergeCell ref="D235:D240"/>
    <mergeCell ref="C235:C240"/>
    <mergeCell ref="A241:A246"/>
    <mergeCell ref="B241:B246"/>
    <mergeCell ref="A247:A252"/>
    <mergeCell ref="B247:B252"/>
    <mergeCell ref="D247:D252"/>
    <mergeCell ref="E247:E252"/>
    <mergeCell ref="F235:F240"/>
    <mergeCell ref="F241:F246"/>
    <mergeCell ref="G259:G262"/>
    <mergeCell ref="E259:E262"/>
    <mergeCell ref="F259:F262"/>
    <mergeCell ref="G253:G258"/>
    <mergeCell ref="E253:E258"/>
    <mergeCell ref="F253:F258"/>
    <mergeCell ref="G241:G246"/>
    <mergeCell ref="G247:G252"/>
    <mergeCell ref="C275:C280"/>
    <mergeCell ref="D275:D280"/>
    <mergeCell ref="A253:A258"/>
    <mergeCell ref="B253:B258"/>
    <mergeCell ref="A259:A262"/>
    <mergeCell ref="B259:B262"/>
    <mergeCell ref="A263:A268"/>
    <mergeCell ref="B263:B268"/>
    <mergeCell ref="D259:D262"/>
    <mergeCell ref="C259:C262"/>
    <mergeCell ref="A275:A280"/>
    <mergeCell ref="A269:A274"/>
    <mergeCell ref="B269:B274"/>
    <mergeCell ref="B281:B286"/>
    <mergeCell ref="B275:B280"/>
    <mergeCell ref="A281:A286"/>
    <mergeCell ref="F275:F280"/>
    <mergeCell ref="G275:G280"/>
    <mergeCell ref="E263:E268"/>
    <mergeCell ref="E269:E274"/>
    <mergeCell ref="G263:G268"/>
    <mergeCell ref="F269:F274"/>
    <mergeCell ref="G269:G274"/>
    <mergeCell ref="E275:E280"/>
    <mergeCell ref="H291:K291"/>
    <mergeCell ref="H290:K290"/>
    <mergeCell ref="G281:G286"/>
    <mergeCell ref="C281:C286"/>
    <mergeCell ref="E281:E286"/>
    <mergeCell ref="F281:F286"/>
    <mergeCell ref="D281:D286"/>
    <mergeCell ref="C263:C268"/>
    <mergeCell ref="C229:C234"/>
    <mergeCell ref="D229:D234"/>
    <mergeCell ref="B229:B234"/>
    <mergeCell ref="B199:B204"/>
    <mergeCell ref="B223:B228"/>
    <mergeCell ref="D205:D210"/>
    <mergeCell ref="C205:C210"/>
    <mergeCell ref="C199:C204"/>
    <mergeCell ref="B235:B240"/>
    <mergeCell ref="C269:C274"/>
    <mergeCell ref="C241:C246"/>
    <mergeCell ref="D263:D268"/>
    <mergeCell ref="D269:D274"/>
    <mergeCell ref="D241:D246"/>
    <mergeCell ref="F263:F268"/>
    <mergeCell ref="E241:E246"/>
    <mergeCell ref="D253:D258"/>
    <mergeCell ref="C253:C258"/>
    <mergeCell ref="C247:C252"/>
    <mergeCell ref="D181:D186"/>
    <mergeCell ref="B181:B186"/>
    <mergeCell ref="C187:C192"/>
    <mergeCell ref="F181:F186"/>
    <mergeCell ref="C181:C186"/>
    <mergeCell ref="F187:F192"/>
    <mergeCell ref="G169:G174"/>
    <mergeCell ref="F151:F156"/>
    <mergeCell ref="E163:E168"/>
    <mergeCell ref="E157:E162"/>
    <mergeCell ref="F157:F162"/>
    <mergeCell ref="G181:G186"/>
    <mergeCell ref="B107:B112"/>
    <mergeCell ref="B119:B124"/>
    <mergeCell ref="B113:B118"/>
    <mergeCell ref="B125:B130"/>
    <mergeCell ref="A199:A204"/>
    <mergeCell ref="A193:A198"/>
    <mergeCell ref="A175:A180"/>
    <mergeCell ref="A151:A156"/>
    <mergeCell ref="A157:A162"/>
    <mergeCell ref="A187:A192"/>
    <mergeCell ref="A83:A88"/>
    <mergeCell ref="A143:A148"/>
    <mergeCell ref="A95:A100"/>
    <mergeCell ref="A107:A112"/>
    <mergeCell ref="A131:A136"/>
    <mergeCell ref="A125:A130"/>
    <mergeCell ref="A101:A106"/>
    <mergeCell ref="A89:A94"/>
    <mergeCell ref="A137:A142"/>
    <mergeCell ref="A119:A124"/>
    <mergeCell ref="A181:A186"/>
    <mergeCell ref="A163:A168"/>
    <mergeCell ref="A169:A174"/>
    <mergeCell ref="E137:E142"/>
    <mergeCell ref="B137:B142"/>
    <mergeCell ref="B157:B162"/>
    <mergeCell ref="E151:E156"/>
    <mergeCell ref="E175:E180"/>
    <mergeCell ref="B163:B168"/>
    <mergeCell ref="D175:D180"/>
    <mergeCell ref="G175:G180"/>
    <mergeCell ref="E169:E174"/>
    <mergeCell ref="K166:K168"/>
    <mergeCell ref="J163:J165"/>
    <mergeCell ref="G163:G168"/>
    <mergeCell ref="K163:K165"/>
    <mergeCell ref="F169:F174"/>
    <mergeCell ref="F175:F180"/>
    <mergeCell ref="J166:J168"/>
    <mergeCell ref="F163:F168"/>
    <mergeCell ref="C151:C156"/>
    <mergeCell ref="D151:D156"/>
    <mergeCell ref="E125:E130"/>
    <mergeCell ref="E131:E136"/>
    <mergeCell ref="D131:D136"/>
    <mergeCell ref="D125:D130"/>
    <mergeCell ref="C143:C150"/>
    <mergeCell ref="D143:D150"/>
    <mergeCell ref="E143:E150"/>
    <mergeCell ref="A113:A118"/>
    <mergeCell ref="B131:B136"/>
    <mergeCell ref="C119:C124"/>
    <mergeCell ref="C131:C136"/>
    <mergeCell ref="G119:G124"/>
    <mergeCell ref="F137:F142"/>
    <mergeCell ref="C125:C130"/>
    <mergeCell ref="G137:G142"/>
    <mergeCell ref="F131:F136"/>
    <mergeCell ref="F125:F130"/>
    <mergeCell ref="J35:J40"/>
    <mergeCell ref="K35:K40"/>
    <mergeCell ref="J157:J162"/>
    <mergeCell ref="K157:K162"/>
    <mergeCell ref="F143:F150"/>
    <mergeCell ref="G143:G150"/>
    <mergeCell ref="G125:G130"/>
    <mergeCell ref="G131:G136"/>
    <mergeCell ref="G151:G156"/>
    <mergeCell ref="G157:G162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79"/>
  <sheetViews>
    <sheetView zoomScalePageLayoutView="0" workbookViewId="0" topLeftCell="D592">
      <selection activeCell="J455" sqref="J455:K455"/>
    </sheetView>
  </sheetViews>
  <sheetFormatPr defaultColWidth="9.140625" defaultRowHeight="12.75"/>
  <cols>
    <col min="1" max="1" width="11.421875" style="0" customWidth="1"/>
    <col min="2" max="2" width="12.8515625" style="0" customWidth="1"/>
    <col min="3" max="3" width="15.140625" style="0" customWidth="1"/>
    <col min="4" max="4" width="16.421875" style="0" customWidth="1"/>
    <col min="5" max="5" width="8.421875" style="0" customWidth="1"/>
    <col min="6" max="6" width="14.7109375" style="0" bestFit="1" customWidth="1"/>
    <col min="7" max="7" width="20.140625" style="0" customWidth="1"/>
    <col min="8" max="8" width="10.140625" style="0" customWidth="1"/>
    <col min="9" max="9" width="14.7109375" style="0" customWidth="1"/>
    <col min="10" max="10" width="11.140625" style="0" customWidth="1"/>
    <col min="11" max="11" width="14.7109375" style="2" customWidth="1"/>
  </cols>
  <sheetData>
    <row r="1" spans="1:11" ht="15.75" thickBot="1">
      <c r="A1" s="435" t="s">
        <v>495</v>
      </c>
      <c r="B1" s="436"/>
      <c r="C1" s="436"/>
      <c r="D1" s="436"/>
      <c r="E1" s="436"/>
      <c r="F1" s="436"/>
      <c r="G1" s="436"/>
      <c r="H1" s="436"/>
      <c r="I1" s="436"/>
      <c r="J1" s="436"/>
      <c r="K1" s="437"/>
    </row>
    <row r="2" spans="1:11" ht="12.75">
      <c r="A2" s="454" t="s">
        <v>0</v>
      </c>
      <c r="B2" s="426" t="s">
        <v>1</v>
      </c>
      <c r="C2" s="426" t="s">
        <v>2</v>
      </c>
      <c r="D2" s="426" t="s">
        <v>3</v>
      </c>
      <c r="E2" s="442" t="s">
        <v>1031</v>
      </c>
      <c r="F2" s="445" t="s">
        <v>4</v>
      </c>
      <c r="G2" s="445"/>
      <c r="H2" s="445"/>
      <c r="I2" s="445"/>
      <c r="J2" s="445"/>
      <c r="K2" s="446"/>
    </row>
    <row r="3" spans="1:11" ht="12.75">
      <c r="A3" s="455"/>
      <c r="B3" s="427"/>
      <c r="C3" s="427"/>
      <c r="D3" s="427"/>
      <c r="E3" s="443"/>
      <c r="F3" s="427" t="s">
        <v>5</v>
      </c>
      <c r="G3" s="427"/>
      <c r="H3" s="427"/>
      <c r="I3" s="427"/>
      <c r="J3" s="427" t="s">
        <v>6</v>
      </c>
      <c r="K3" s="457"/>
    </row>
    <row r="4" spans="1:11" ht="12.75">
      <c r="A4" s="455"/>
      <c r="B4" s="427"/>
      <c r="C4" s="427"/>
      <c r="D4" s="427"/>
      <c r="E4" s="443"/>
      <c r="F4" s="503" t="s">
        <v>9</v>
      </c>
      <c r="G4" s="499" t="s">
        <v>150</v>
      </c>
      <c r="H4" s="427" t="s">
        <v>7</v>
      </c>
      <c r="I4" s="427"/>
      <c r="J4" s="427" t="s">
        <v>8</v>
      </c>
      <c r="K4" s="501" t="s">
        <v>149</v>
      </c>
    </row>
    <row r="5" spans="1:11" ht="13.5" thickBot="1">
      <c r="A5" s="456"/>
      <c r="B5" s="428"/>
      <c r="C5" s="428"/>
      <c r="D5" s="428"/>
      <c r="E5" s="444"/>
      <c r="F5" s="504"/>
      <c r="G5" s="500"/>
      <c r="H5" s="105" t="s">
        <v>8</v>
      </c>
      <c r="I5" s="134" t="s">
        <v>149</v>
      </c>
      <c r="J5" s="428"/>
      <c r="K5" s="502"/>
    </row>
    <row r="6" spans="1:11" ht="12.75">
      <c r="A6" s="474">
        <v>22</v>
      </c>
      <c r="B6" s="474" t="s">
        <v>100</v>
      </c>
      <c r="C6" s="483">
        <v>2200103</v>
      </c>
      <c r="D6" s="486" t="s">
        <v>378</v>
      </c>
      <c r="E6" s="489">
        <v>248</v>
      </c>
      <c r="F6" s="480">
        <f>E6*17</f>
        <v>4216</v>
      </c>
      <c r="G6" s="480">
        <v>12648</v>
      </c>
      <c r="H6" s="366">
        <v>42786</v>
      </c>
      <c r="I6" s="367">
        <f>G6/6</f>
        <v>2108</v>
      </c>
      <c r="J6" s="368">
        <v>42786</v>
      </c>
      <c r="K6" s="316">
        <v>2108</v>
      </c>
    </row>
    <row r="7" spans="1:11" ht="12.75">
      <c r="A7" s="474"/>
      <c r="B7" s="474"/>
      <c r="C7" s="483"/>
      <c r="D7" s="486" t="s">
        <v>378</v>
      </c>
      <c r="E7" s="489"/>
      <c r="F7" s="480"/>
      <c r="G7" s="480"/>
      <c r="H7" s="124">
        <v>42814</v>
      </c>
      <c r="I7" s="107">
        <f>I6</f>
        <v>2108</v>
      </c>
      <c r="J7" s="124">
        <v>42814</v>
      </c>
      <c r="K7" s="103">
        <v>2108</v>
      </c>
    </row>
    <row r="8" spans="1:11" ht="12.75">
      <c r="A8" s="474"/>
      <c r="B8" s="474"/>
      <c r="C8" s="483"/>
      <c r="D8" s="486" t="s">
        <v>378</v>
      </c>
      <c r="E8" s="489"/>
      <c r="F8" s="480"/>
      <c r="G8" s="480"/>
      <c r="H8" s="124">
        <v>42845</v>
      </c>
      <c r="I8" s="107">
        <f>I7</f>
        <v>2108</v>
      </c>
      <c r="J8" s="124"/>
      <c r="K8" s="103"/>
    </row>
    <row r="9" spans="1:11" ht="12.75">
      <c r="A9" s="474"/>
      <c r="B9" s="474"/>
      <c r="C9" s="483"/>
      <c r="D9" s="486" t="s">
        <v>378</v>
      </c>
      <c r="E9" s="489"/>
      <c r="F9" s="480"/>
      <c r="G9" s="480"/>
      <c r="H9" s="323">
        <v>42875</v>
      </c>
      <c r="I9" s="107">
        <f>I8</f>
        <v>2108</v>
      </c>
      <c r="J9" s="323"/>
      <c r="K9" s="103"/>
    </row>
    <row r="10" spans="1:11" ht="12.75">
      <c r="A10" s="474"/>
      <c r="B10" s="474"/>
      <c r="C10" s="483"/>
      <c r="D10" s="486" t="s">
        <v>378</v>
      </c>
      <c r="E10" s="489"/>
      <c r="F10" s="480"/>
      <c r="G10" s="480"/>
      <c r="H10" s="124">
        <v>42906</v>
      </c>
      <c r="I10" s="107">
        <f>I9</f>
        <v>2108</v>
      </c>
      <c r="J10" s="124"/>
      <c r="K10" s="103"/>
    </row>
    <row r="11" spans="1:11" ht="12.75">
      <c r="A11" s="475"/>
      <c r="B11" s="475"/>
      <c r="C11" s="484"/>
      <c r="D11" s="487" t="s">
        <v>378</v>
      </c>
      <c r="E11" s="490"/>
      <c r="F11" s="481"/>
      <c r="G11" s="481"/>
      <c r="H11" s="124">
        <v>42936</v>
      </c>
      <c r="I11" s="107">
        <f>I10</f>
        <v>2108</v>
      </c>
      <c r="J11" s="124"/>
      <c r="K11" s="103"/>
    </row>
    <row r="12" spans="1:11" ht="12.75">
      <c r="A12" s="447">
        <v>22</v>
      </c>
      <c r="B12" s="447" t="s">
        <v>100</v>
      </c>
      <c r="C12" s="477">
        <v>2200202</v>
      </c>
      <c r="D12" s="424" t="s">
        <v>379</v>
      </c>
      <c r="E12" s="399">
        <v>267</v>
      </c>
      <c r="F12" s="401">
        <f>E12*17</f>
        <v>4539</v>
      </c>
      <c r="G12" s="401">
        <v>13617</v>
      </c>
      <c r="H12" s="23">
        <v>42786</v>
      </c>
      <c r="I12" s="110">
        <f>G12/6</f>
        <v>2269.5</v>
      </c>
      <c r="J12" s="23">
        <v>42788</v>
      </c>
      <c r="K12" s="24">
        <v>2269.5</v>
      </c>
    </row>
    <row r="13" spans="1:11" ht="12.75">
      <c r="A13" s="476"/>
      <c r="B13" s="476"/>
      <c r="C13" s="478"/>
      <c r="D13" s="424" t="s">
        <v>379</v>
      </c>
      <c r="E13" s="399"/>
      <c r="F13" s="401"/>
      <c r="G13" s="401"/>
      <c r="H13" s="23">
        <v>42814</v>
      </c>
      <c r="I13" s="110">
        <f>I12</f>
        <v>2269.5</v>
      </c>
      <c r="J13" s="23">
        <v>42807</v>
      </c>
      <c r="K13" s="24">
        <v>2269.5</v>
      </c>
    </row>
    <row r="14" spans="1:11" ht="12.75">
      <c r="A14" s="476"/>
      <c r="B14" s="476"/>
      <c r="C14" s="478"/>
      <c r="D14" s="424" t="s">
        <v>379</v>
      </c>
      <c r="E14" s="399"/>
      <c r="F14" s="401"/>
      <c r="G14" s="401"/>
      <c r="H14" s="148">
        <v>42845</v>
      </c>
      <c r="I14" s="110">
        <f>I13</f>
        <v>2269.5</v>
      </c>
      <c r="J14" s="148">
        <v>42836</v>
      </c>
      <c r="K14" s="75">
        <v>2269.5</v>
      </c>
    </row>
    <row r="15" spans="1:11" ht="12.75">
      <c r="A15" s="476"/>
      <c r="B15" s="476"/>
      <c r="C15" s="478"/>
      <c r="D15" s="424" t="s">
        <v>379</v>
      </c>
      <c r="E15" s="399"/>
      <c r="F15" s="401"/>
      <c r="G15" s="401"/>
      <c r="H15" s="148">
        <v>42875</v>
      </c>
      <c r="I15" s="110">
        <f>I14</f>
        <v>2269.5</v>
      </c>
      <c r="J15" s="148">
        <v>42865</v>
      </c>
      <c r="K15" s="75">
        <v>2269.5</v>
      </c>
    </row>
    <row r="16" spans="1:11" ht="12.75">
      <c r="A16" s="476"/>
      <c r="B16" s="476"/>
      <c r="C16" s="478"/>
      <c r="D16" s="424" t="s">
        <v>379</v>
      </c>
      <c r="E16" s="399"/>
      <c r="F16" s="401"/>
      <c r="G16" s="401"/>
      <c r="H16" s="148">
        <v>42906</v>
      </c>
      <c r="I16" s="110">
        <f>I15</f>
        <v>2269.5</v>
      </c>
      <c r="J16" s="148">
        <v>42878</v>
      </c>
      <c r="K16" s="75">
        <v>2269.5</v>
      </c>
    </row>
    <row r="17" spans="1:11" ht="12.75">
      <c r="A17" s="448"/>
      <c r="B17" s="448"/>
      <c r="C17" s="432"/>
      <c r="D17" s="424" t="s">
        <v>379</v>
      </c>
      <c r="E17" s="399"/>
      <c r="F17" s="401"/>
      <c r="G17" s="401"/>
      <c r="H17" s="148">
        <v>42936</v>
      </c>
      <c r="I17" s="110">
        <f>I16</f>
        <v>2269.5</v>
      </c>
      <c r="J17" s="148">
        <v>42878</v>
      </c>
      <c r="K17" s="75">
        <v>2269.5</v>
      </c>
    </row>
    <row r="18" spans="1:11" ht="12.75">
      <c r="A18" s="473">
        <v>22</v>
      </c>
      <c r="B18" s="473" t="s">
        <v>100</v>
      </c>
      <c r="C18" s="482">
        <v>2200251</v>
      </c>
      <c r="D18" s="423" t="s">
        <v>380</v>
      </c>
      <c r="E18" s="403">
        <v>925</v>
      </c>
      <c r="F18" s="404">
        <f>E18*17</f>
        <v>15725</v>
      </c>
      <c r="G18" s="404">
        <v>47175</v>
      </c>
      <c r="H18" s="323">
        <v>42786</v>
      </c>
      <c r="I18" s="107">
        <f>G18/6</f>
        <v>7862.5</v>
      </c>
      <c r="J18" s="323">
        <v>42886</v>
      </c>
      <c r="K18" s="104">
        <v>7862.5</v>
      </c>
    </row>
    <row r="19" spans="1:11" ht="12.75">
      <c r="A19" s="474"/>
      <c r="B19" s="474"/>
      <c r="C19" s="483"/>
      <c r="D19" s="423" t="s">
        <v>380</v>
      </c>
      <c r="E19" s="403"/>
      <c r="F19" s="404"/>
      <c r="G19" s="404"/>
      <c r="H19" s="124">
        <v>42814</v>
      </c>
      <c r="I19" s="107">
        <f>I18</f>
        <v>7862.5</v>
      </c>
      <c r="J19" s="124">
        <v>42886</v>
      </c>
      <c r="K19" s="104">
        <v>7862.5</v>
      </c>
    </row>
    <row r="20" spans="1:11" ht="12.75">
      <c r="A20" s="474"/>
      <c r="B20" s="474"/>
      <c r="C20" s="483"/>
      <c r="D20" s="423" t="s">
        <v>380</v>
      </c>
      <c r="E20" s="403"/>
      <c r="F20" s="404"/>
      <c r="G20" s="404"/>
      <c r="H20" s="124">
        <v>42845</v>
      </c>
      <c r="I20" s="107">
        <f>I19</f>
        <v>7862.5</v>
      </c>
      <c r="J20" s="124">
        <v>42921</v>
      </c>
      <c r="K20" s="104">
        <v>7862.5</v>
      </c>
    </row>
    <row r="21" spans="1:11" ht="12.75">
      <c r="A21" s="474"/>
      <c r="B21" s="474"/>
      <c r="C21" s="483"/>
      <c r="D21" s="423" t="s">
        <v>380</v>
      </c>
      <c r="E21" s="403"/>
      <c r="F21" s="404"/>
      <c r="G21" s="404"/>
      <c r="H21" s="323">
        <v>42875</v>
      </c>
      <c r="I21" s="107">
        <f>I20</f>
        <v>7862.5</v>
      </c>
      <c r="J21" s="323">
        <v>42976</v>
      </c>
      <c r="K21" s="104">
        <v>7862.5</v>
      </c>
    </row>
    <row r="22" spans="1:11" ht="12.75">
      <c r="A22" s="474"/>
      <c r="B22" s="474"/>
      <c r="C22" s="483"/>
      <c r="D22" s="423" t="s">
        <v>380</v>
      </c>
      <c r="E22" s="403"/>
      <c r="F22" s="404"/>
      <c r="G22" s="404"/>
      <c r="H22" s="124">
        <v>42906</v>
      </c>
      <c r="I22" s="107">
        <f>I21</f>
        <v>7862.5</v>
      </c>
      <c r="J22" s="124">
        <v>42976</v>
      </c>
      <c r="K22" s="104">
        <v>7862.5</v>
      </c>
    </row>
    <row r="23" spans="1:11" ht="12.75">
      <c r="A23" s="475"/>
      <c r="B23" s="475"/>
      <c r="C23" s="484"/>
      <c r="D23" s="423" t="s">
        <v>380</v>
      </c>
      <c r="E23" s="403"/>
      <c r="F23" s="404"/>
      <c r="G23" s="404"/>
      <c r="H23" s="124">
        <v>42936</v>
      </c>
      <c r="I23" s="107">
        <f>I22</f>
        <v>7862.5</v>
      </c>
      <c r="J23" s="124"/>
      <c r="K23" s="104"/>
    </row>
    <row r="24" spans="1:11" ht="12.75">
      <c r="A24" s="447">
        <v>22</v>
      </c>
      <c r="B24" s="447" t="s">
        <v>100</v>
      </c>
      <c r="C24" s="477">
        <v>2200301</v>
      </c>
      <c r="D24" s="424" t="s">
        <v>381</v>
      </c>
      <c r="E24" s="399">
        <v>572</v>
      </c>
      <c r="F24" s="401">
        <f>E24*17</f>
        <v>9724</v>
      </c>
      <c r="G24" s="401">
        <v>29172</v>
      </c>
      <c r="H24" s="23">
        <v>42786</v>
      </c>
      <c r="I24" s="110">
        <f>G24/6</f>
        <v>4862</v>
      </c>
      <c r="J24" s="23"/>
      <c r="K24" s="75"/>
    </row>
    <row r="25" spans="1:11" ht="12.75">
      <c r="A25" s="476"/>
      <c r="B25" s="476"/>
      <c r="C25" s="478"/>
      <c r="D25" s="424" t="s">
        <v>381</v>
      </c>
      <c r="E25" s="399"/>
      <c r="F25" s="401"/>
      <c r="G25" s="401"/>
      <c r="H25" s="23">
        <v>42814</v>
      </c>
      <c r="I25" s="110">
        <f>I24</f>
        <v>4862</v>
      </c>
      <c r="J25" s="23"/>
      <c r="K25" s="75"/>
    </row>
    <row r="26" spans="1:11" ht="12.75">
      <c r="A26" s="476"/>
      <c r="B26" s="476"/>
      <c r="C26" s="478"/>
      <c r="D26" s="424" t="s">
        <v>381</v>
      </c>
      <c r="E26" s="399"/>
      <c r="F26" s="401"/>
      <c r="G26" s="401"/>
      <c r="H26" s="148">
        <v>42845</v>
      </c>
      <c r="I26" s="110">
        <f>I25</f>
        <v>4862</v>
      </c>
      <c r="J26" s="148"/>
      <c r="K26" s="75"/>
    </row>
    <row r="27" spans="1:11" ht="12.75">
      <c r="A27" s="476"/>
      <c r="B27" s="476"/>
      <c r="C27" s="478"/>
      <c r="D27" s="424" t="s">
        <v>381</v>
      </c>
      <c r="E27" s="399"/>
      <c r="F27" s="401"/>
      <c r="G27" s="401"/>
      <c r="H27" s="148">
        <v>42875</v>
      </c>
      <c r="I27" s="110">
        <f>I26</f>
        <v>4862</v>
      </c>
      <c r="J27" s="148"/>
      <c r="K27" s="75"/>
    </row>
    <row r="28" spans="1:11" ht="12.75">
      <c r="A28" s="476"/>
      <c r="B28" s="476"/>
      <c r="C28" s="478"/>
      <c r="D28" s="424" t="s">
        <v>381</v>
      </c>
      <c r="E28" s="399"/>
      <c r="F28" s="401"/>
      <c r="G28" s="401"/>
      <c r="H28" s="148">
        <v>42906</v>
      </c>
      <c r="I28" s="110">
        <f>I27</f>
        <v>4862</v>
      </c>
      <c r="J28" s="148"/>
      <c r="K28" s="75"/>
    </row>
    <row r="29" spans="1:11" ht="12.75">
      <c r="A29" s="448"/>
      <c r="B29" s="448"/>
      <c r="C29" s="432"/>
      <c r="D29" s="424" t="s">
        <v>381</v>
      </c>
      <c r="E29" s="399"/>
      <c r="F29" s="401"/>
      <c r="G29" s="401"/>
      <c r="H29" s="148">
        <v>42936</v>
      </c>
      <c r="I29" s="110">
        <f>I28</f>
        <v>4862</v>
      </c>
      <c r="J29" s="148"/>
      <c r="K29" s="75"/>
    </row>
    <row r="30" spans="1:11" ht="12.75">
      <c r="A30" s="473">
        <v>22</v>
      </c>
      <c r="B30" s="473" t="s">
        <v>100</v>
      </c>
      <c r="C30" s="482">
        <v>2200400</v>
      </c>
      <c r="D30" s="423" t="s">
        <v>382</v>
      </c>
      <c r="E30" s="403">
        <v>1303</v>
      </c>
      <c r="F30" s="404">
        <f>E30*17</f>
        <v>22151</v>
      </c>
      <c r="G30" s="404">
        <v>66453</v>
      </c>
      <c r="H30" s="323">
        <v>42786</v>
      </c>
      <c r="I30" s="107">
        <f>G30/6</f>
        <v>11075.5</v>
      </c>
      <c r="J30" s="323">
        <v>42788</v>
      </c>
      <c r="K30" s="104">
        <v>11075.5</v>
      </c>
    </row>
    <row r="31" spans="1:11" ht="12.75">
      <c r="A31" s="474"/>
      <c r="B31" s="474"/>
      <c r="C31" s="483"/>
      <c r="D31" s="423" t="s">
        <v>382</v>
      </c>
      <c r="E31" s="403"/>
      <c r="F31" s="404"/>
      <c r="G31" s="404"/>
      <c r="H31" s="124">
        <v>42814</v>
      </c>
      <c r="I31" s="107">
        <f>I30</f>
        <v>11075.5</v>
      </c>
      <c r="J31" s="124">
        <v>42986</v>
      </c>
      <c r="K31" s="104">
        <v>11075.5</v>
      </c>
    </row>
    <row r="32" spans="1:11" ht="12.75">
      <c r="A32" s="474"/>
      <c r="B32" s="474"/>
      <c r="C32" s="483"/>
      <c r="D32" s="423" t="s">
        <v>382</v>
      </c>
      <c r="E32" s="403"/>
      <c r="F32" s="404"/>
      <c r="G32" s="404"/>
      <c r="H32" s="124">
        <v>42845</v>
      </c>
      <c r="I32" s="107">
        <f>I31</f>
        <v>11075.5</v>
      </c>
      <c r="J32" s="124">
        <v>42908</v>
      </c>
      <c r="K32" s="104">
        <v>11075.5</v>
      </c>
    </row>
    <row r="33" spans="1:11" ht="12.75">
      <c r="A33" s="474"/>
      <c r="B33" s="474"/>
      <c r="C33" s="483"/>
      <c r="D33" s="423" t="s">
        <v>382</v>
      </c>
      <c r="E33" s="403"/>
      <c r="F33" s="404"/>
      <c r="G33" s="404"/>
      <c r="H33" s="323">
        <v>42875</v>
      </c>
      <c r="I33" s="107">
        <f>I32</f>
        <v>11075.5</v>
      </c>
      <c r="J33" s="323">
        <v>42986</v>
      </c>
      <c r="K33" s="104">
        <v>11075.5</v>
      </c>
    </row>
    <row r="34" spans="1:11" ht="12.75">
      <c r="A34" s="474"/>
      <c r="B34" s="474"/>
      <c r="C34" s="483"/>
      <c r="D34" s="423" t="s">
        <v>382</v>
      </c>
      <c r="E34" s="403"/>
      <c r="F34" s="404"/>
      <c r="G34" s="404"/>
      <c r="H34" s="124">
        <v>42906</v>
      </c>
      <c r="I34" s="107">
        <f>I33</f>
        <v>11075.5</v>
      </c>
      <c r="J34" s="124"/>
      <c r="K34" s="104"/>
    </row>
    <row r="35" spans="1:11" ht="12.75">
      <c r="A35" s="475"/>
      <c r="B35" s="475"/>
      <c r="C35" s="484"/>
      <c r="D35" s="423" t="s">
        <v>382</v>
      </c>
      <c r="E35" s="403"/>
      <c r="F35" s="404"/>
      <c r="G35" s="404"/>
      <c r="H35" s="124">
        <v>42936</v>
      </c>
      <c r="I35" s="107">
        <f>I34</f>
        <v>11075.5</v>
      </c>
      <c r="J35" s="124"/>
      <c r="K35" s="104"/>
    </row>
    <row r="36" spans="1:11" ht="12.75">
      <c r="A36" s="447">
        <v>22</v>
      </c>
      <c r="B36" s="447" t="s">
        <v>100</v>
      </c>
      <c r="C36" s="477">
        <v>2200509</v>
      </c>
      <c r="D36" s="424" t="s">
        <v>383</v>
      </c>
      <c r="E36" s="399">
        <v>573</v>
      </c>
      <c r="F36" s="401">
        <f>E36*17</f>
        <v>9741</v>
      </c>
      <c r="G36" s="401">
        <v>29223</v>
      </c>
      <c r="H36" s="23">
        <v>42786</v>
      </c>
      <c r="I36" s="110">
        <f>G36/6</f>
        <v>4870.5</v>
      </c>
      <c r="J36" s="23">
        <v>42849</v>
      </c>
      <c r="K36" s="75">
        <v>4870.5</v>
      </c>
    </row>
    <row r="37" spans="1:11" ht="12.75">
      <c r="A37" s="476"/>
      <c r="B37" s="476"/>
      <c r="C37" s="478"/>
      <c r="D37" s="424" t="s">
        <v>383</v>
      </c>
      <c r="E37" s="399"/>
      <c r="F37" s="401"/>
      <c r="G37" s="401"/>
      <c r="H37" s="23">
        <v>42814</v>
      </c>
      <c r="I37" s="110">
        <f>I36</f>
        <v>4870.5</v>
      </c>
      <c r="J37" s="23">
        <v>42849</v>
      </c>
      <c r="K37" s="75">
        <v>4870.5</v>
      </c>
    </row>
    <row r="38" spans="1:11" ht="12.75">
      <c r="A38" s="476"/>
      <c r="B38" s="476"/>
      <c r="C38" s="478"/>
      <c r="D38" s="424" t="s">
        <v>383</v>
      </c>
      <c r="E38" s="399"/>
      <c r="F38" s="401"/>
      <c r="G38" s="401"/>
      <c r="H38" s="148">
        <v>42845</v>
      </c>
      <c r="I38" s="110">
        <f>I37</f>
        <v>4870.5</v>
      </c>
      <c r="J38" s="148">
        <v>42926</v>
      </c>
      <c r="K38" s="75">
        <v>4870.5</v>
      </c>
    </row>
    <row r="39" spans="1:11" ht="12.75">
      <c r="A39" s="476"/>
      <c r="B39" s="476"/>
      <c r="C39" s="478"/>
      <c r="D39" s="424" t="s">
        <v>383</v>
      </c>
      <c r="E39" s="399"/>
      <c r="F39" s="401"/>
      <c r="G39" s="401"/>
      <c r="H39" s="148">
        <v>42875</v>
      </c>
      <c r="I39" s="110">
        <f>I38</f>
        <v>4870.5</v>
      </c>
      <c r="J39" s="148">
        <v>42926</v>
      </c>
      <c r="K39" s="22">
        <v>4870.5</v>
      </c>
    </row>
    <row r="40" spans="1:11" ht="12.75">
      <c r="A40" s="476"/>
      <c r="B40" s="476"/>
      <c r="C40" s="478"/>
      <c r="D40" s="424" t="s">
        <v>383</v>
      </c>
      <c r="E40" s="399"/>
      <c r="F40" s="401"/>
      <c r="G40" s="401"/>
      <c r="H40" s="148">
        <v>42906</v>
      </c>
      <c r="I40" s="110">
        <f>I39</f>
        <v>4870.5</v>
      </c>
      <c r="J40" s="148">
        <v>42926</v>
      </c>
      <c r="K40" s="75">
        <v>4870.5</v>
      </c>
    </row>
    <row r="41" spans="1:11" ht="12.75">
      <c r="A41" s="448"/>
      <c r="B41" s="448"/>
      <c r="C41" s="432"/>
      <c r="D41" s="424" t="s">
        <v>383</v>
      </c>
      <c r="E41" s="399"/>
      <c r="F41" s="401"/>
      <c r="G41" s="401"/>
      <c r="H41" s="148">
        <v>42936</v>
      </c>
      <c r="I41" s="110">
        <f>I40</f>
        <v>4870.5</v>
      </c>
      <c r="J41" s="148">
        <v>42926</v>
      </c>
      <c r="K41" s="75">
        <v>4870.5</v>
      </c>
    </row>
    <row r="42" spans="1:11" ht="12.75">
      <c r="A42" s="473">
        <v>22</v>
      </c>
      <c r="B42" s="473" t="s">
        <v>100</v>
      </c>
      <c r="C42" s="482">
        <v>2200608</v>
      </c>
      <c r="D42" s="423" t="s">
        <v>384</v>
      </c>
      <c r="E42" s="403">
        <v>151</v>
      </c>
      <c r="F42" s="404">
        <f>E42*17</f>
        <v>2567</v>
      </c>
      <c r="G42" s="404">
        <v>7701</v>
      </c>
      <c r="H42" s="323">
        <v>42786</v>
      </c>
      <c r="I42" s="107">
        <f>G42/6</f>
        <v>1283.5</v>
      </c>
      <c r="J42" s="323">
        <v>42963</v>
      </c>
      <c r="K42" s="103">
        <v>1283.5</v>
      </c>
    </row>
    <row r="43" spans="1:11" ht="12.75">
      <c r="A43" s="474"/>
      <c r="B43" s="474"/>
      <c r="C43" s="483"/>
      <c r="D43" s="423" t="s">
        <v>384</v>
      </c>
      <c r="E43" s="403"/>
      <c r="F43" s="404"/>
      <c r="G43" s="404"/>
      <c r="H43" s="124">
        <v>42814</v>
      </c>
      <c r="I43" s="107">
        <f>I42</f>
        <v>1283.5</v>
      </c>
      <c r="J43" s="124">
        <v>42963</v>
      </c>
      <c r="K43" s="103">
        <v>1283.5</v>
      </c>
    </row>
    <row r="44" spans="1:11" ht="12.75">
      <c r="A44" s="474"/>
      <c r="B44" s="474"/>
      <c r="C44" s="483"/>
      <c r="D44" s="423" t="s">
        <v>384</v>
      </c>
      <c r="E44" s="403"/>
      <c r="F44" s="404"/>
      <c r="G44" s="404"/>
      <c r="H44" s="124">
        <v>42845</v>
      </c>
      <c r="I44" s="107">
        <f>I43</f>
        <v>1283.5</v>
      </c>
      <c r="J44" s="124">
        <v>42963</v>
      </c>
      <c r="K44" s="103">
        <v>1283.5</v>
      </c>
    </row>
    <row r="45" spans="1:11" ht="12.75">
      <c r="A45" s="474"/>
      <c r="B45" s="474"/>
      <c r="C45" s="483"/>
      <c r="D45" s="423" t="s">
        <v>384</v>
      </c>
      <c r="E45" s="403"/>
      <c r="F45" s="404"/>
      <c r="G45" s="404"/>
      <c r="H45" s="323">
        <v>42875</v>
      </c>
      <c r="I45" s="107">
        <f>I44</f>
        <v>1283.5</v>
      </c>
      <c r="J45" s="323">
        <v>42963</v>
      </c>
      <c r="K45" s="103">
        <v>1283.5</v>
      </c>
    </row>
    <row r="46" spans="1:11" ht="12.75">
      <c r="A46" s="474"/>
      <c r="B46" s="474"/>
      <c r="C46" s="483"/>
      <c r="D46" s="423" t="s">
        <v>384</v>
      </c>
      <c r="E46" s="403"/>
      <c r="F46" s="404"/>
      <c r="G46" s="404"/>
      <c r="H46" s="124">
        <v>42906</v>
      </c>
      <c r="I46" s="107">
        <f>I45</f>
        <v>1283.5</v>
      </c>
      <c r="J46" s="124">
        <v>42963</v>
      </c>
      <c r="K46" s="103">
        <v>1283.5</v>
      </c>
    </row>
    <row r="47" spans="1:11" ht="12.75">
      <c r="A47" s="475"/>
      <c r="B47" s="475"/>
      <c r="C47" s="484"/>
      <c r="D47" s="423" t="s">
        <v>384</v>
      </c>
      <c r="E47" s="403"/>
      <c r="F47" s="404"/>
      <c r="G47" s="404"/>
      <c r="H47" s="124">
        <v>42936</v>
      </c>
      <c r="I47" s="107">
        <f>I46</f>
        <v>1283.5</v>
      </c>
      <c r="J47" s="124">
        <v>42963</v>
      </c>
      <c r="K47" s="103">
        <v>1283.5</v>
      </c>
    </row>
    <row r="48" spans="1:11" ht="12.75">
      <c r="A48" s="447">
        <v>22</v>
      </c>
      <c r="B48" s="447" t="s">
        <v>100</v>
      </c>
      <c r="C48" s="477">
        <v>2200905</v>
      </c>
      <c r="D48" s="424" t="s">
        <v>385</v>
      </c>
      <c r="E48" s="399">
        <v>434</v>
      </c>
      <c r="F48" s="401">
        <f>E48*17</f>
        <v>7378</v>
      </c>
      <c r="G48" s="401">
        <v>22134</v>
      </c>
      <c r="H48" s="23">
        <v>42786</v>
      </c>
      <c r="I48" s="110">
        <f>G48/6</f>
        <v>3689</v>
      </c>
      <c r="J48" s="23">
        <v>42824</v>
      </c>
      <c r="K48" s="75">
        <v>3689</v>
      </c>
    </row>
    <row r="49" spans="1:11" ht="12.75">
      <c r="A49" s="476"/>
      <c r="B49" s="476"/>
      <c r="C49" s="478"/>
      <c r="D49" s="424" t="s">
        <v>385</v>
      </c>
      <c r="E49" s="399"/>
      <c r="F49" s="401"/>
      <c r="G49" s="401"/>
      <c r="H49" s="23">
        <v>42814</v>
      </c>
      <c r="I49" s="110">
        <f>I48</f>
        <v>3689</v>
      </c>
      <c r="J49" s="23">
        <v>42824</v>
      </c>
      <c r="K49" s="75">
        <v>3689</v>
      </c>
    </row>
    <row r="50" spans="1:11" ht="12.75">
      <c r="A50" s="476"/>
      <c r="B50" s="476"/>
      <c r="C50" s="478"/>
      <c r="D50" s="424" t="s">
        <v>385</v>
      </c>
      <c r="E50" s="399"/>
      <c r="F50" s="401"/>
      <c r="G50" s="401"/>
      <c r="H50" s="148">
        <v>42845</v>
      </c>
      <c r="I50" s="110">
        <f>I49</f>
        <v>3689</v>
      </c>
      <c r="J50" s="148">
        <v>42926</v>
      </c>
      <c r="K50" s="75">
        <v>3689</v>
      </c>
    </row>
    <row r="51" spans="1:11" ht="12.75">
      <c r="A51" s="476"/>
      <c r="B51" s="476"/>
      <c r="C51" s="478"/>
      <c r="D51" s="424" t="s">
        <v>385</v>
      </c>
      <c r="E51" s="399"/>
      <c r="F51" s="401"/>
      <c r="G51" s="401"/>
      <c r="H51" s="148">
        <v>42875</v>
      </c>
      <c r="I51" s="110">
        <f>I50</f>
        <v>3689</v>
      </c>
      <c r="J51" s="148">
        <v>42926</v>
      </c>
      <c r="K51" s="75">
        <v>3689</v>
      </c>
    </row>
    <row r="52" spans="1:11" ht="12.75">
      <c r="A52" s="476"/>
      <c r="B52" s="476"/>
      <c r="C52" s="478"/>
      <c r="D52" s="424" t="s">
        <v>385</v>
      </c>
      <c r="E52" s="399"/>
      <c r="F52" s="401"/>
      <c r="G52" s="401"/>
      <c r="H52" s="148">
        <v>42906</v>
      </c>
      <c r="I52" s="110">
        <f>I51</f>
        <v>3689</v>
      </c>
      <c r="J52" s="148">
        <v>42900</v>
      </c>
      <c r="K52" s="75">
        <v>3689</v>
      </c>
    </row>
    <row r="53" spans="1:11" ht="12.75">
      <c r="A53" s="448"/>
      <c r="B53" s="448"/>
      <c r="C53" s="432"/>
      <c r="D53" s="424" t="s">
        <v>385</v>
      </c>
      <c r="E53" s="399"/>
      <c r="F53" s="401"/>
      <c r="G53" s="401"/>
      <c r="H53" s="148">
        <v>42936</v>
      </c>
      <c r="I53" s="110">
        <f>I52</f>
        <v>3689</v>
      </c>
      <c r="J53" s="148">
        <v>42926</v>
      </c>
      <c r="K53" s="75">
        <v>3689</v>
      </c>
    </row>
    <row r="54" spans="1:11" ht="12.75">
      <c r="A54" s="473">
        <v>22</v>
      </c>
      <c r="B54" s="473" t="s">
        <v>100</v>
      </c>
      <c r="C54" s="482">
        <v>2200954</v>
      </c>
      <c r="D54" s="423" t="s">
        <v>386</v>
      </c>
      <c r="E54" s="403">
        <v>533</v>
      </c>
      <c r="F54" s="404">
        <f>E54*17</f>
        <v>9061</v>
      </c>
      <c r="G54" s="404">
        <v>27183</v>
      </c>
      <c r="H54" s="323">
        <v>42786</v>
      </c>
      <c r="I54" s="107">
        <f>G54/6</f>
        <v>4530.5</v>
      </c>
      <c r="J54" s="323">
        <v>42979</v>
      </c>
      <c r="K54" s="103">
        <v>4530.5</v>
      </c>
    </row>
    <row r="55" spans="1:11" ht="12.75">
      <c r="A55" s="474"/>
      <c r="B55" s="474"/>
      <c r="C55" s="483"/>
      <c r="D55" s="423" t="s">
        <v>386</v>
      </c>
      <c r="E55" s="403"/>
      <c r="F55" s="404"/>
      <c r="G55" s="404"/>
      <c r="H55" s="124">
        <v>42814</v>
      </c>
      <c r="I55" s="107">
        <f>I54</f>
        <v>4530.5</v>
      </c>
      <c r="J55" s="124">
        <v>42979</v>
      </c>
      <c r="K55" s="103">
        <v>4530.5</v>
      </c>
    </row>
    <row r="56" spans="1:11" ht="12.75">
      <c r="A56" s="474"/>
      <c r="B56" s="474"/>
      <c r="C56" s="483"/>
      <c r="D56" s="423" t="s">
        <v>386</v>
      </c>
      <c r="E56" s="403"/>
      <c r="F56" s="404"/>
      <c r="G56" s="404"/>
      <c r="H56" s="124">
        <v>42845</v>
      </c>
      <c r="I56" s="107">
        <f>I55</f>
        <v>4530.5</v>
      </c>
      <c r="J56" s="124">
        <v>42986</v>
      </c>
      <c r="K56" s="103">
        <v>4530.5</v>
      </c>
    </row>
    <row r="57" spans="1:11" ht="12.75">
      <c r="A57" s="474"/>
      <c r="B57" s="474"/>
      <c r="C57" s="483"/>
      <c r="D57" s="423" t="s">
        <v>386</v>
      </c>
      <c r="E57" s="403"/>
      <c r="F57" s="404"/>
      <c r="G57" s="404"/>
      <c r="H57" s="323">
        <v>42875</v>
      </c>
      <c r="I57" s="107">
        <f>I56</f>
        <v>4530.5</v>
      </c>
      <c r="J57" s="323">
        <v>42986</v>
      </c>
      <c r="K57" s="103">
        <v>4530.5</v>
      </c>
    </row>
    <row r="58" spans="1:11" ht="12.75">
      <c r="A58" s="474"/>
      <c r="B58" s="474"/>
      <c r="C58" s="483"/>
      <c r="D58" s="423" t="s">
        <v>386</v>
      </c>
      <c r="E58" s="403"/>
      <c r="F58" s="404"/>
      <c r="G58" s="404"/>
      <c r="H58" s="124">
        <v>42906</v>
      </c>
      <c r="I58" s="107">
        <f>I57</f>
        <v>4530.5</v>
      </c>
      <c r="J58" s="124"/>
      <c r="K58" s="103"/>
    </row>
    <row r="59" spans="1:11" ht="12.75">
      <c r="A59" s="475"/>
      <c r="B59" s="475"/>
      <c r="C59" s="484"/>
      <c r="D59" s="423" t="s">
        <v>386</v>
      </c>
      <c r="E59" s="403"/>
      <c r="F59" s="404"/>
      <c r="G59" s="404"/>
      <c r="H59" s="124">
        <v>42936</v>
      </c>
      <c r="I59" s="107">
        <f>I58</f>
        <v>4530.5</v>
      </c>
      <c r="J59" s="124"/>
      <c r="K59" s="103"/>
    </row>
    <row r="60" spans="1:11" ht="12.75">
      <c r="A60" s="447">
        <v>22</v>
      </c>
      <c r="B60" s="447" t="s">
        <v>100</v>
      </c>
      <c r="C60" s="477">
        <v>2201002</v>
      </c>
      <c r="D60" s="424" t="s">
        <v>387</v>
      </c>
      <c r="E60" s="399">
        <v>241</v>
      </c>
      <c r="F60" s="401">
        <f>E60*17</f>
        <v>4097</v>
      </c>
      <c r="G60" s="401">
        <v>12291</v>
      </c>
      <c r="H60" s="23">
        <v>42786</v>
      </c>
      <c r="I60" s="110">
        <f>G60/6</f>
        <v>2048.5</v>
      </c>
      <c r="J60" s="23">
        <v>42802</v>
      </c>
      <c r="K60" s="75">
        <v>2048.5</v>
      </c>
    </row>
    <row r="61" spans="1:11" ht="12.75">
      <c r="A61" s="476"/>
      <c r="B61" s="476"/>
      <c r="C61" s="478"/>
      <c r="D61" s="424" t="s">
        <v>387</v>
      </c>
      <c r="E61" s="399"/>
      <c r="F61" s="401"/>
      <c r="G61" s="401"/>
      <c r="H61" s="23">
        <v>42814</v>
      </c>
      <c r="I61" s="110">
        <f>I60</f>
        <v>2048.5</v>
      </c>
      <c r="J61" s="23">
        <v>42811</v>
      </c>
      <c r="K61" s="75">
        <v>2048.5</v>
      </c>
    </row>
    <row r="62" spans="1:11" ht="12.75">
      <c r="A62" s="476"/>
      <c r="B62" s="476"/>
      <c r="C62" s="478"/>
      <c r="D62" s="424" t="s">
        <v>387</v>
      </c>
      <c r="E62" s="399"/>
      <c r="F62" s="401"/>
      <c r="G62" s="401"/>
      <c r="H62" s="148">
        <v>42845</v>
      </c>
      <c r="I62" s="110">
        <f>I61</f>
        <v>2048.5</v>
      </c>
      <c r="J62" s="148">
        <v>42836</v>
      </c>
      <c r="K62" s="75">
        <v>2048.5</v>
      </c>
    </row>
    <row r="63" spans="1:11" ht="12.75">
      <c r="A63" s="476"/>
      <c r="B63" s="476"/>
      <c r="C63" s="478"/>
      <c r="D63" s="424" t="s">
        <v>387</v>
      </c>
      <c r="E63" s="399"/>
      <c r="F63" s="401"/>
      <c r="G63" s="401"/>
      <c r="H63" s="148">
        <v>42875</v>
      </c>
      <c r="I63" s="110">
        <f>I62</f>
        <v>2048.5</v>
      </c>
      <c r="J63" s="148">
        <v>42865</v>
      </c>
      <c r="K63" s="75">
        <v>2048.5</v>
      </c>
    </row>
    <row r="64" spans="1:11" ht="12.75">
      <c r="A64" s="476"/>
      <c r="B64" s="476"/>
      <c r="C64" s="478"/>
      <c r="D64" s="424" t="s">
        <v>387</v>
      </c>
      <c r="E64" s="399"/>
      <c r="F64" s="401"/>
      <c r="G64" s="401"/>
      <c r="H64" s="148">
        <v>42906</v>
      </c>
      <c r="I64" s="110">
        <f>I63</f>
        <v>2048.5</v>
      </c>
      <c r="J64" s="148">
        <v>42906</v>
      </c>
      <c r="K64" s="75">
        <v>2048.5</v>
      </c>
    </row>
    <row r="65" spans="1:11" ht="12.75">
      <c r="A65" s="448"/>
      <c r="B65" s="448"/>
      <c r="C65" s="432"/>
      <c r="D65" s="424" t="s">
        <v>387</v>
      </c>
      <c r="E65" s="399"/>
      <c r="F65" s="401"/>
      <c r="G65" s="401"/>
      <c r="H65" s="148">
        <v>42936</v>
      </c>
      <c r="I65" s="110">
        <f>I64</f>
        <v>2048.5</v>
      </c>
      <c r="J65" s="148">
        <v>42926</v>
      </c>
      <c r="K65" s="75">
        <v>2048.5</v>
      </c>
    </row>
    <row r="66" spans="1:11" ht="12.75">
      <c r="A66" s="473">
        <v>22</v>
      </c>
      <c r="B66" s="473" t="s">
        <v>100</v>
      </c>
      <c r="C66" s="482">
        <v>2201051</v>
      </c>
      <c r="D66" s="423" t="s">
        <v>388</v>
      </c>
      <c r="E66" s="403">
        <v>693</v>
      </c>
      <c r="F66" s="404">
        <f>E66*17</f>
        <v>11781</v>
      </c>
      <c r="G66" s="404">
        <v>35343</v>
      </c>
      <c r="H66" s="323">
        <v>42786</v>
      </c>
      <c r="I66" s="107">
        <f>G66/6</f>
        <v>5890.5</v>
      </c>
      <c r="J66" s="323">
        <v>42947</v>
      </c>
      <c r="K66" s="104">
        <v>5890.5</v>
      </c>
    </row>
    <row r="67" spans="1:11" ht="12.75">
      <c r="A67" s="474"/>
      <c r="B67" s="474"/>
      <c r="C67" s="483"/>
      <c r="D67" s="423" t="s">
        <v>388</v>
      </c>
      <c r="E67" s="403"/>
      <c r="F67" s="404"/>
      <c r="G67" s="404"/>
      <c r="H67" s="124">
        <v>42814</v>
      </c>
      <c r="I67" s="107">
        <f>I66</f>
        <v>5890.5</v>
      </c>
      <c r="J67" s="124">
        <v>42814</v>
      </c>
      <c r="K67" s="104">
        <v>5890.5</v>
      </c>
    </row>
    <row r="68" spans="1:11" ht="12.75">
      <c r="A68" s="474"/>
      <c r="B68" s="474"/>
      <c r="C68" s="483"/>
      <c r="D68" s="423" t="s">
        <v>388</v>
      </c>
      <c r="E68" s="403"/>
      <c r="F68" s="404"/>
      <c r="G68" s="404"/>
      <c r="H68" s="124">
        <v>42845</v>
      </c>
      <c r="I68" s="107">
        <f>I67</f>
        <v>5890.5</v>
      </c>
      <c r="J68" s="124">
        <v>42845</v>
      </c>
      <c r="K68" s="104">
        <v>5890.5</v>
      </c>
    </row>
    <row r="69" spans="1:11" ht="12.75">
      <c r="A69" s="474"/>
      <c r="B69" s="474"/>
      <c r="C69" s="483"/>
      <c r="D69" s="423" t="s">
        <v>388</v>
      </c>
      <c r="E69" s="403"/>
      <c r="F69" s="404"/>
      <c r="G69" s="404"/>
      <c r="H69" s="323">
        <v>42875</v>
      </c>
      <c r="I69" s="107">
        <f>I68</f>
        <v>5890.5</v>
      </c>
      <c r="J69" s="323">
        <v>42877</v>
      </c>
      <c r="K69" s="104">
        <v>5890.5</v>
      </c>
    </row>
    <row r="70" spans="1:11" ht="12.75">
      <c r="A70" s="474"/>
      <c r="B70" s="474"/>
      <c r="C70" s="483"/>
      <c r="D70" s="423" t="s">
        <v>388</v>
      </c>
      <c r="E70" s="403"/>
      <c r="F70" s="404"/>
      <c r="G70" s="404"/>
      <c r="H70" s="124">
        <v>42906</v>
      </c>
      <c r="I70" s="107">
        <f>I69</f>
        <v>5890.5</v>
      </c>
      <c r="J70" s="124">
        <v>42906</v>
      </c>
      <c r="K70" s="104">
        <v>5890.5</v>
      </c>
    </row>
    <row r="71" spans="1:11" ht="12.75">
      <c r="A71" s="475"/>
      <c r="B71" s="475"/>
      <c r="C71" s="484"/>
      <c r="D71" s="423" t="s">
        <v>388</v>
      </c>
      <c r="E71" s="403"/>
      <c r="F71" s="404"/>
      <c r="G71" s="404"/>
      <c r="H71" s="124">
        <v>42936</v>
      </c>
      <c r="I71" s="107">
        <f>I70</f>
        <v>5890.5</v>
      </c>
      <c r="J71" s="124">
        <v>42936</v>
      </c>
      <c r="K71" s="103">
        <v>5890.5</v>
      </c>
    </row>
    <row r="72" spans="1:11" ht="12.75">
      <c r="A72" s="447">
        <v>22</v>
      </c>
      <c r="B72" s="447" t="s">
        <v>100</v>
      </c>
      <c r="C72" s="477">
        <v>2201176</v>
      </c>
      <c r="D72" s="424" t="s">
        <v>389</v>
      </c>
      <c r="E72" s="399">
        <v>438</v>
      </c>
      <c r="F72" s="401">
        <f>E72*17</f>
        <v>7446</v>
      </c>
      <c r="G72" s="401">
        <v>22338</v>
      </c>
      <c r="H72" s="23">
        <v>42786</v>
      </c>
      <c r="I72" s="110">
        <f>G72/6</f>
        <v>3723</v>
      </c>
      <c r="J72" s="23">
        <v>42979</v>
      </c>
      <c r="K72" s="75">
        <v>3723</v>
      </c>
    </row>
    <row r="73" spans="1:11" ht="12.75">
      <c r="A73" s="476"/>
      <c r="B73" s="476"/>
      <c r="C73" s="478"/>
      <c r="D73" s="424" t="s">
        <v>389</v>
      </c>
      <c r="E73" s="399"/>
      <c r="F73" s="401"/>
      <c r="G73" s="401"/>
      <c r="H73" s="23">
        <v>42814</v>
      </c>
      <c r="I73" s="110">
        <f>I72</f>
        <v>3723</v>
      </c>
      <c r="J73" s="23">
        <v>42986</v>
      </c>
      <c r="K73" s="75">
        <v>3723</v>
      </c>
    </row>
    <row r="74" spans="1:11" ht="12.75">
      <c r="A74" s="476"/>
      <c r="B74" s="476"/>
      <c r="C74" s="478"/>
      <c r="D74" s="424" t="s">
        <v>389</v>
      </c>
      <c r="E74" s="399"/>
      <c r="F74" s="401"/>
      <c r="G74" s="401"/>
      <c r="H74" s="148">
        <v>42845</v>
      </c>
      <c r="I74" s="110">
        <f>I73</f>
        <v>3723</v>
      </c>
      <c r="J74" s="148">
        <v>42957</v>
      </c>
      <c r="K74" s="75">
        <v>3723</v>
      </c>
    </row>
    <row r="75" spans="1:11" ht="12.75">
      <c r="A75" s="476"/>
      <c r="B75" s="476"/>
      <c r="C75" s="478"/>
      <c r="D75" s="424" t="s">
        <v>389</v>
      </c>
      <c r="E75" s="399"/>
      <c r="F75" s="401"/>
      <c r="G75" s="401"/>
      <c r="H75" s="148">
        <v>42875</v>
      </c>
      <c r="I75" s="110">
        <f>I74</f>
        <v>3723</v>
      </c>
      <c r="J75" s="148">
        <v>42965</v>
      </c>
      <c r="K75" s="75">
        <v>3723</v>
      </c>
    </row>
    <row r="76" spans="1:11" ht="12.75">
      <c r="A76" s="476"/>
      <c r="B76" s="476"/>
      <c r="C76" s="478"/>
      <c r="D76" s="424" t="s">
        <v>389</v>
      </c>
      <c r="E76" s="399"/>
      <c r="F76" s="401"/>
      <c r="G76" s="401"/>
      <c r="H76" s="148">
        <v>42906</v>
      </c>
      <c r="I76" s="110">
        <f>I75</f>
        <v>3723</v>
      </c>
      <c r="J76" s="148">
        <v>42989</v>
      </c>
      <c r="K76" s="75">
        <v>3723</v>
      </c>
    </row>
    <row r="77" spans="1:11" ht="12.75">
      <c r="A77" s="448"/>
      <c r="B77" s="448"/>
      <c r="C77" s="432"/>
      <c r="D77" s="424" t="s">
        <v>389</v>
      </c>
      <c r="E77" s="399"/>
      <c r="F77" s="401"/>
      <c r="G77" s="401"/>
      <c r="H77" s="148">
        <v>42936</v>
      </c>
      <c r="I77" s="110">
        <f>I76</f>
        <v>3723</v>
      </c>
      <c r="J77" s="148">
        <v>42972</v>
      </c>
      <c r="K77" s="75">
        <v>3723</v>
      </c>
    </row>
    <row r="78" spans="1:11" ht="12.75">
      <c r="A78" s="153">
        <v>22</v>
      </c>
      <c r="B78" s="153" t="s">
        <v>100</v>
      </c>
      <c r="C78" s="318">
        <v>2201408</v>
      </c>
      <c r="D78" s="319" t="s">
        <v>390</v>
      </c>
      <c r="E78" s="324">
        <v>2</v>
      </c>
      <c r="F78" s="320">
        <f>E78*17</f>
        <v>34</v>
      </c>
      <c r="G78" s="320">
        <v>102</v>
      </c>
      <c r="H78" s="323">
        <v>42786</v>
      </c>
      <c r="I78" s="107">
        <f>G78</f>
        <v>102</v>
      </c>
      <c r="J78" s="323"/>
      <c r="K78" s="103"/>
    </row>
    <row r="79" spans="1:11" ht="12.75">
      <c r="A79" s="447">
        <v>22</v>
      </c>
      <c r="B79" s="447" t="s">
        <v>100</v>
      </c>
      <c r="C79" s="477">
        <v>2201507</v>
      </c>
      <c r="D79" s="424" t="s">
        <v>391</v>
      </c>
      <c r="E79" s="399">
        <v>503</v>
      </c>
      <c r="F79" s="401">
        <f>E79*17</f>
        <v>8551</v>
      </c>
      <c r="G79" s="401">
        <v>25653</v>
      </c>
      <c r="H79" s="23">
        <v>42786</v>
      </c>
      <c r="I79" s="110">
        <f>G79/6</f>
        <v>4275.5</v>
      </c>
      <c r="J79" s="23">
        <v>42821</v>
      </c>
      <c r="K79" s="75">
        <v>4275.5</v>
      </c>
    </row>
    <row r="80" spans="1:11" ht="12.75">
      <c r="A80" s="476"/>
      <c r="B80" s="476"/>
      <c r="C80" s="478"/>
      <c r="D80" s="424" t="s">
        <v>391</v>
      </c>
      <c r="E80" s="399"/>
      <c r="F80" s="401"/>
      <c r="G80" s="401"/>
      <c r="H80" s="23">
        <v>42814</v>
      </c>
      <c r="I80" s="110">
        <f>I79</f>
        <v>4275.5</v>
      </c>
      <c r="J80" s="23">
        <v>42821</v>
      </c>
      <c r="K80" s="75">
        <v>4275.5</v>
      </c>
    </row>
    <row r="81" spans="1:11" ht="12.75">
      <c r="A81" s="476"/>
      <c r="B81" s="476"/>
      <c r="C81" s="478"/>
      <c r="D81" s="424" t="s">
        <v>391</v>
      </c>
      <c r="E81" s="399"/>
      <c r="F81" s="401"/>
      <c r="G81" s="401"/>
      <c r="H81" s="148">
        <v>42845</v>
      </c>
      <c r="I81" s="110">
        <f>I80</f>
        <v>4275.5</v>
      </c>
      <c r="J81" s="148">
        <v>42845</v>
      </c>
      <c r="K81" s="24">
        <v>4275.5</v>
      </c>
    </row>
    <row r="82" spans="1:11" ht="12.75">
      <c r="A82" s="476"/>
      <c r="B82" s="476"/>
      <c r="C82" s="478"/>
      <c r="D82" s="424" t="s">
        <v>391</v>
      </c>
      <c r="E82" s="399"/>
      <c r="F82" s="401"/>
      <c r="G82" s="401"/>
      <c r="H82" s="148">
        <v>42875</v>
      </c>
      <c r="I82" s="110">
        <f>I81</f>
        <v>4275.5</v>
      </c>
      <c r="J82" s="148">
        <v>42857</v>
      </c>
      <c r="K82" s="24">
        <v>4275.5</v>
      </c>
    </row>
    <row r="83" spans="1:11" ht="12.75">
      <c r="A83" s="476"/>
      <c r="B83" s="476"/>
      <c r="C83" s="478"/>
      <c r="D83" s="424" t="s">
        <v>391</v>
      </c>
      <c r="E83" s="399"/>
      <c r="F83" s="401"/>
      <c r="G83" s="401"/>
      <c r="H83" s="148">
        <v>42906</v>
      </c>
      <c r="I83" s="110">
        <f>I82</f>
        <v>4275.5</v>
      </c>
      <c r="J83" s="148">
        <v>42906</v>
      </c>
      <c r="K83" s="24">
        <v>4275.5</v>
      </c>
    </row>
    <row r="84" spans="1:11" ht="12.75">
      <c r="A84" s="448"/>
      <c r="B84" s="448"/>
      <c r="C84" s="432"/>
      <c r="D84" s="424" t="s">
        <v>391</v>
      </c>
      <c r="E84" s="399"/>
      <c r="F84" s="401"/>
      <c r="G84" s="401"/>
      <c r="H84" s="148">
        <v>42936</v>
      </c>
      <c r="I84" s="110">
        <f>I83</f>
        <v>4275.5</v>
      </c>
      <c r="J84" s="148">
        <v>42936</v>
      </c>
      <c r="K84" s="24">
        <v>4275.5</v>
      </c>
    </row>
    <row r="85" spans="1:11" ht="12.75">
      <c r="A85" s="473">
        <v>22</v>
      </c>
      <c r="B85" s="473" t="s">
        <v>100</v>
      </c>
      <c r="C85" s="482">
        <v>2201572</v>
      </c>
      <c r="D85" s="423" t="s">
        <v>392</v>
      </c>
      <c r="E85" s="403">
        <v>434</v>
      </c>
      <c r="F85" s="404">
        <f>E85*17</f>
        <v>7378</v>
      </c>
      <c r="G85" s="404">
        <v>22134</v>
      </c>
      <c r="H85" s="323">
        <v>42786</v>
      </c>
      <c r="I85" s="107">
        <f>G85/6</f>
        <v>3689</v>
      </c>
      <c r="J85" s="323">
        <v>42786</v>
      </c>
      <c r="K85" s="103">
        <v>3689</v>
      </c>
    </row>
    <row r="86" spans="1:11" ht="12.75">
      <c r="A86" s="474"/>
      <c r="B86" s="474"/>
      <c r="C86" s="483"/>
      <c r="D86" s="423" t="s">
        <v>392</v>
      </c>
      <c r="E86" s="403"/>
      <c r="F86" s="404"/>
      <c r="G86" s="404"/>
      <c r="H86" s="124">
        <v>42814</v>
      </c>
      <c r="I86" s="107">
        <f>I85</f>
        <v>3689</v>
      </c>
      <c r="J86" s="124">
        <v>42809</v>
      </c>
      <c r="K86" s="103">
        <v>3689</v>
      </c>
    </row>
    <row r="87" spans="1:11" ht="12.75">
      <c r="A87" s="474"/>
      <c r="B87" s="474"/>
      <c r="C87" s="483"/>
      <c r="D87" s="423" t="s">
        <v>392</v>
      </c>
      <c r="E87" s="403"/>
      <c r="F87" s="404"/>
      <c r="G87" s="404"/>
      <c r="H87" s="124">
        <v>42845</v>
      </c>
      <c r="I87" s="107">
        <f>I86</f>
        <v>3689</v>
      </c>
      <c r="J87" s="124">
        <v>42835</v>
      </c>
      <c r="K87" s="103">
        <v>3689</v>
      </c>
    </row>
    <row r="88" spans="1:11" ht="12.75">
      <c r="A88" s="474"/>
      <c r="B88" s="474"/>
      <c r="C88" s="483"/>
      <c r="D88" s="423" t="s">
        <v>392</v>
      </c>
      <c r="E88" s="403"/>
      <c r="F88" s="404"/>
      <c r="G88" s="404"/>
      <c r="H88" s="323">
        <v>42875</v>
      </c>
      <c r="I88" s="107">
        <f>I87</f>
        <v>3689</v>
      </c>
      <c r="J88" s="323">
        <v>42864</v>
      </c>
      <c r="K88" s="103">
        <v>3689</v>
      </c>
    </row>
    <row r="89" spans="1:11" ht="12.75">
      <c r="A89" s="474"/>
      <c r="B89" s="474"/>
      <c r="C89" s="483"/>
      <c r="D89" s="423" t="s">
        <v>392</v>
      </c>
      <c r="E89" s="403"/>
      <c r="F89" s="404"/>
      <c r="G89" s="404"/>
      <c r="H89" s="124">
        <v>42906</v>
      </c>
      <c r="I89" s="107">
        <f>I88</f>
        <v>3689</v>
      </c>
      <c r="J89" s="124">
        <v>42906</v>
      </c>
      <c r="K89" s="103">
        <v>3689</v>
      </c>
    </row>
    <row r="90" spans="1:11" ht="12.75">
      <c r="A90" s="475"/>
      <c r="B90" s="475"/>
      <c r="C90" s="484"/>
      <c r="D90" s="423" t="s">
        <v>392</v>
      </c>
      <c r="E90" s="403"/>
      <c r="F90" s="404"/>
      <c r="G90" s="404"/>
      <c r="H90" s="124">
        <v>42936</v>
      </c>
      <c r="I90" s="107">
        <f>I89</f>
        <v>3689</v>
      </c>
      <c r="J90" s="124">
        <v>42926</v>
      </c>
      <c r="K90" s="103">
        <v>3689</v>
      </c>
    </row>
    <row r="91" spans="1:11" ht="12.75">
      <c r="A91" s="447">
        <v>22</v>
      </c>
      <c r="B91" s="447" t="s">
        <v>100</v>
      </c>
      <c r="C91" s="477">
        <v>2201606</v>
      </c>
      <c r="D91" s="424" t="s">
        <v>393</v>
      </c>
      <c r="E91" s="399">
        <v>591</v>
      </c>
      <c r="F91" s="401">
        <f>E91*17</f>
        <v>10047</v>
      </c>
      <c r="G91" s="401">
        <v>30141</v>
      </c>
      <c r="H91" s="23">
        <v>42786</v>
      </c>
      <c r="I91" s="110">
        <f>G91/6</f>
        <v>5023.5</v>
      </c>
      <c r="J91" s="23">
        <v>42804</v>
      </c>
      <c r="K91" s="75">
        <v>5023.5</v>
      </c>
    </row>
    <row r="92" spans="1:11" ht="12.75">
      <c r="A92" s="476"/>
      <c r="B92" s="476"/>
      <c r="C92" s="478"/>
      <c r="D92" s="424" t="s">
        <v>393</v>
      </c>
      <c r="E92" s="399"/>
      <c r="F92" s="401"/>
      <c r="G92" s="401"/>
      <c r="H92" s="23">
        <v>42814</v>
      </c>
      <c r="I92" s="110">
        <f>I91</f>
        <v>5023.5</v>
      </c>
      <c r="J92" s="23">
        <v>42821</v>
      </c>
      <c r="K92" s="75">
        <v>5023.5</v>
      </c>
    </row>
    <row r="93" spans="1:11" ht="12.75">
      <c r="A93" s="476"/>
      <c r="B93" s="476"/>
      <c r="C93" s="478"/>
      <c r="D93" s="424" t="s">
        <v>393</v>
      </c>
      <c r="E93" s="399"/>
      <c r="F93" s="401"/>
      <c r="G93" s="401"/>
      <c r="H93" s="148">
        <v>42845</v>
      </c>
      <c r="I93" s="110">
        <f>I92</f>
        <v>5023.5</v>
      </c>
      <c r="J93" s="148">
        <v>42844</v>
      </c>
      <c r="K93" s="75">
        <v>5023.5</v>
      </c>
    </row>
    <row r="94" spans="1:11" ht="12.75">
      <c r="A94" s="476"/>
      <c r="B94" s="476"/>
      <c r="C94" s="478"/>
      <c r="D94" s="424" t="s">
        <v>393</v>
      </c>
      <c r="E94" s="399"/>
      <c r="F94" s="401"/>
      <c r="G94" s="401"/>
      <c r="H94" s="148">
        <v>42875</v>
      </c>
      <c r="I94" s="110">
        <f>I93</f>
        <v>5023.5</v>
      </c>
      <c r="J94" s="148">
        <v>42870</v>
      </c>
      <c r="K94" s="75">
        <v>5023.5</v>
      </c>
    </row>
    <row r="95" spans="1:11" ht="12.75">
      <c r="A95" s="476"/>
      <c r="B95" s="476"/>
      <c r="C95" s="478"/>
      <c r="D95" s="424" t="s">
        <v>393</v>
      </c>
      <c r="E95" s="399"/>
      <c r="F95" s="401"/>
      <c r="G95" s="401"/>
      <c r="H95" s="148">
        <v>42906</v>
      </c>
      <c r="I95" s="110">
        <f>I94</f>
        <v>5023.5</v>
      </c>
      <c r="J95" s="148">
        <v>42905</v>
      </c>
      <c r="K95" s="24">
        <v>5023.5</v>
      </c>
    </row>
    <row r="96" spans="1:11" ht="12.75">
      <c r="A96" s="448"/>
      <c r="B96" s="448"/>
      <c r="C96" s="432"/>
      <c r="D96" s="424" t="s">
        <v>393</v>
      </c>
      <c r="E96" s="399"/>
      <c r="F96" s="401"/>
      <c r="G96" s="401"/>
      <c r="H96" s="148">
        <v>42936</v>
      </c>
      <c r="I96" s="110">
        <f>I95</f>
        <v>5023.5</v>
      </c>
      <c r="J96" s="148">
        <v>42943</v>
      </c>
      <c r="K96" s="24">
        <v>5023.5</v>
      </c>
    </row>
    <row r="97" spans="1:11" ht="12.75">
      <c r="A97" s="473">
        <v>22</v>
      </c>
      <c r="B97" s="473" t="s">
        <v>100</v>
      </c>
      <c r="C97" s="482">
        <v>2201804</v>
      </c>
      <c r="D97" s="423" t="s">
        <v>394</v>
      </c>
      <c r="E97" s="403">
        <v>404</v>
      </c>
      <c r="F97" s="404">
        <f>E97*17</f>
        <v>6868</v>
      </c>
      <c r="G97" s="404">
        <v>20604</v>
      </c>
      <c r="H97" s="323">
        <v>42786</v>
      </c>
      <c r="I97" s="107">
        <f>G97/6</f>
        <v>3434</v>
      </c>
      <c r="J97" s="323">
        <v>42815</v>
      </c>
      <c r="K97" s="104">
        <v>3434</v>
      </c>
    </row>
    <row r="98" spans="1:11" ht="12.75">
      <c r="A98" s="474"/>
      <c r="B98" s="474"/>
      <c r="C98" s="483"/>
      <c r="D98" s="423" t="s">
        <v>394</v>
      </c>
      <c r="E98" s="403"/>
      <c r="F98" s="404"/>
      <c r="G98" s="404"/>
      <c r="H98" s="124">
        <v>42814</v>
      </c>
      <c r="I98" s="107">
        <f>I97</f>
        <v>3434</v>
      </c>
      <c r="J98" s="124">
        <v>42810</v>
      </c>
      <c r="K98" s="104">
        <v>3434</v>
      </c>
    </row>
    <row r="99" spans="1:11" ht="12.75">
      <c r="A99" s="474"/>
      <c r="B99" s="474"/>
      <c r="C99" s="483"/>
      <c r="D99" s="423" t="s">
        <v>394</v>
      </c>
      <c r="E99" s="403"/>
      <c r="F99" s="404"/>
      <c r="G99" s="404"/>
      <c r="H99" s="124">
        <v>42845</v>
      </c>
      <c r="I99" s="107">
        <f>I98</f>
        <v>3434</v>
      </c>
      <c r="J99" s="124">
        <v>42837</v>
      </c>
      <c r="K99" s="103">
        <v>3434</v>
      </c>
    </row>
    <row r="100" spans="1:11" ht="12.75">
      <c r="A100" s="474"/>
      <c r="B100" s="474"/>
      <c r="C100" s="483"/>
      <c r="D100" s="423" t="s">
        <v>394</v>
      </c>
      <c r="E100" s="403"/>
      <c r="F100" s="404"/>
      <c r="G100" s="404"/>
      <c r="H100" s="323">
        <v>42875</v>
      </c>
      <c r="I100" s="107">
        <f>I99</f>
        <v>3434</v>
      </c>
      <c r="J100" s="323">
        <v>42866</v>
      </c>
      <c r="K100" s="103">
        <v>3434</v>
      </c>
    </row>
    <row r="101" spans="1:11" ht="12.75">
      <c r="A101" s="474"/>
      <c r="B101" s="474"/>
      <c r="C101" s="483"/>
      <c r="D101" s="423" t="s">
        <v>394</v>
      </c>
      <c r="E101" s="403"/>
      <c r="F101" s="404"/>
      <c r="G101" s="404"/>
      <c r="H101" s="124">
        <v>42906</v>
      </c>
      <c r="I101" s="107">
        <f>I100</f>
        <v>3434</v>
      </c>
      <c r="J101" s="124">
        <v>42906</v>
      </c>
      <c r="K101" s="103">
        <v>3434</v>
      </c>
    </row>
    <row r="102" spans="1:11" ht="12.75">
      <c r="A102" s="475"/>
      <c r="B102" s="475"/>
      <c r="C102" s="484"/>
      <c r="D102" s="423" t="s">
        <v>394</v>
      </c>
      <c r="E102" s="403"/>
      <c r="F102" s="404"/>
      <c r="G102" s="404"/>
      <c r="H102" s="124">
        <v>42936</v>
      </c>
      <c r="I102" s="107">
        <f>I101</f>
        <v>3434</v>
      </c>
      <c r="J102" s="124">
        <v>42933</v>
      </c>
      <c r="K102" s="104">
        <v>3434</v>
      </c>
    </row>
    <row r="103" spans="1:11" ht="12.75">
      <c r="A103" s="447">
        <v>22</v>
      </c>
      <c r="B103" s="447" t="s">
        <v>100</v>
      </c>
      <c r="C103" s="477">
        <v>2202026</v>
      </c>
      <c r="D103" s="424" t="s">
        <v>395</v>
      </c>
      <c r="E103" s="399">
        <v>831</v>
      </c>
      <c r="F103" s="401">
        <f>E103*17</f>
        <v>14127</v>
      </c>
      <c r="G103" s="401">
        <v>42381</v>
      </c>
      <c r="H103" s="23">
        <v>42786</v>
      </c>
      <c r="I103" s="110">
        <f>G103/6</f>
        <v>7063.5</v>
      </c>
      <c r="J103" s="23">
        <v>42786</v>
      </c>
      <c r="K103" s="24">
        <v>7063.5</v>
      </c>
    </row>
    <row r="104" spans="1:11" ht="12.75">
      <c r="A104" s="476"/>
      <c r="B104" s="476"/>
      <c r="C104" s="478"/>
      <c r="D104" s="424" t="s">
        <v>395</v>
      </c>
      <c r="E104" s="399"/>
      <c r="F104" s="401"/>
      <c r="G104" s="401"/>
      <c r="H104" s="23">
        <v>42814</v>
      </c>
      <c r="I104" s="110">
        <f>I103</f>
        <v>7063.5</v>
      </c>
      <c r="J104" s="23">
        <v>42808</v>
      </c>
      <c r="K104" s="24">
        <v>7063.5</v>
      </c>
    </row>
    <row r="105" spans="1:11" ht="12.75">
      <c r="A105" s="476"/>
      <c r="B105" s="476"/>
      <c r="C105" s="478"/>
      <c r="D105" s="424" t="s">
        <v>395</v>
      </c>
      <c r="E105" s="399"/>
      <c r="F105" s="401"/>
      <c r="G105" s="401"/>
      <c r="H105" s="148">
        <v>42845</v>
      </c>
      <c r="I105" s="110">
        <f>I104</f>
        <v>7063.5</v>
      </c>
      <c r="J105" s="148">
        <v>42964</v>
      </c>
      <c r="K105" s="24">
        <v>7063.5</v>
      </c>
    </row>
    <row r="106" spans="1:11" ht="12.75">
      <c r="A106" s="476"/>
      <c r="B106" s="476"/>
      <c r="C106" s="478"/>
      <c r="D106" s="424" t="s">
        <v>395</v>
      </c>
      <c r="E106" s="399"/>
      <c r="F106" s="401"/>
      <c r="G106" s="401"/>
      <c r="H106" s="148">
        <v>42875</v>
      </c>
      <c r="I106" s="110">
        <f>I105</f>
        <v>7063.5</v>
      </c>
      <c r="J106" s="148">
        <v>42963</v>
      </c>
      <c r="K106" s="24">
        <v>7063.5</v>
      </c>
    </row>
    <row r="107" spans="1:11" ht="12.75">
      <c r="A107" s="476"/>
      <c r="B107" s="476"/>
      <c r="C107" s="478"/>
      <c r="D107" s="424" t="s">
        <v>395</v>
      </c>
      <c r="E107" s="399"/>
      <c r="F107" s="401"/>
      <c r="G107" s="401"/>
      <c r="H107" s="148">
        <v>42906</v>
      </c>
      <c r="I107" s="110">
        <f>I106</f>
        <v>7063.5</v>
      </c>
      <c r="J107" s="148">
        <v>42983</v>
      </c>
      <c r="K107" s="24">
        <v>7063.5</v>
      </c>
    </row>
    <row r="108" spans="1:11" ht="12.75">
      <c r="A108" s="448"/>
      <c r="B108" s="448"/>
      <c r="C108" s="432"/>
      <c r="D108" s="424" t="s">
        <v>395</v>
      </c>
      <c r="E108" s="399"/>
      <c r="F108" s="401"/>
      <c r="G108" s="401"/>
      <c r="H108" s="148">
        <v>42936</v>
      </c>
      <c r="I108" s="110">
        <f>I107</f>
        <v>7063.5</v>
      </c>
      <c r="J108" s="148"/>
      <c r="K108" s="24"/>
    </row>
    <row r="109" spans="1:11" ht="12.75">
      <c r="A109" s="473">
        <v>22</v>
      </c>
      <c r="B109" s="473" t="s">
        <v>100</v>
      </c>
      <c r="C109" s="482">
        <v>2202059</v>
      </c>
      <c r="D109" s="423" t="s">
        <v>396</v>
      </c>
      <c r="E109" s="403">
        <v>150</v>
      </c>
      <c r="F109" s="404">
        <f>E109*17</f>
        <v>2550</v>
      </c>
      <c r="G109" s="404">
        <v>7650</v>
      </c>
      <c r="H109" s="323">
        <v>42786</v>
      </c>
      <c r="I109" s="107">
        <f>G109/6</f>
        <v>1275</v>
      </c>
      <c r="J109" s="323">
        <v>42914</v>
      </c>
      <c r="K109" s="104">
        <v>1275</v>
      </c>
    </row>
    <row r="110" spans="1:11" ht="12.75">
      <c r="A110" s="474"/>
      <c r="B110" s="474"/>
      <c r="C110" s="483"/>
      <c r="D110" s="423" t="s">
        <v>396</v>
      </c>
      <c r="E110" s="403"/>
      <c r="F110" s="404"/>
      <c r="G110" s="404"/>
      <c r="H110" s="124">
        <v>42814</v>
      </c>
      <c r="I110" s="107">
        <f>I109</f>
        <v>1275</v>
      </c>
      <c r="J110" s="124">
        <v>42914</v>
      </c>
      <c r="K110" s="104">
        <v>1275</v>
      </c>
    </row>
    <row r="111" spans="1:11" ht="12.75">
      <c r="A111" s="474"/>
      <c r="B111" s="474"/>
      <c r="C111" s="483"/>
      <c r="D111" s="423" t="s">
        <v>396</v>
      </c>
      <c r="E111" s="403"/>
      <c r="F111" s="404"/>
      <c r="G111" s="404"/>
      <c r="H111" s="124">
        <v>42845</v>
      </c>
      <c r="I111" s="107">
        <f>I110</f>
        <v>1275</v>
      </c>
      <c r="J111" s="124">
        <v>42909</v>
      </c>
      <c r="K111" s="104">
        <v>1275</v>
      </c>
    </row>
    <row r="112" spans="1:11" ht="12.75">
      <c r="A112" s="474"/>
      <c r="B112" s="474"/>
      <c r="C112" s="483"/>
      <c r="D112" s="423" t="s">
        <v>396</v>
      </c>
      <c r="E112" s="403"/>
      <c r="F112" s="404"/>
      <c r="G112" s="404"/>
      <c r="H112" s="323">
        <v>42875</v>
      </c>
      <c r="I112" s="107">
        <f>I111</f>
        <v>1275</v>
      </c>
      <c r="J112" s="323">
        <v>42909</v>
      </c>
      <c r="K112" s="104">
        <v>1275</v>
      </c>
    </row>
    <row r="113" spans="1:11" ht="12.75">
      <c r="A113" s="474"/>
      <c r="B113" s="474"/>
      <c r="C113" s="483"/>
      <c r="D113" s="423" t="s">
        <v>396</v>
      </c>
      <c r="E113" s="403"/>
      <c r="F113" s="404"/>
      <c r="G113" s="404"/>
      <c r="H113" s="124">
        <v>42906</v>
      </c>
      <c r="I113" s="107">
        <f>I112</f>
        <v>1275</v>
      </c>
      <c r="J113" s="124">
        <v>42909</v>
      </c>
      <c r="K113" s="104">
        <v>1275</v>
      </c>
    </row>
    <row r="114" spans="1:11" ht="12.75">
      <c r="A114" s="475"/>
      <c r="B114" s="475"/>
      <c r="C114" s="484"/>
      <c r="D114" s="423" t="s">
        <v>396</v>
      </c>
      <c r="E114" s="403"/>
      <c r="F114" s="404"/>
      <c r="G114" s="404"/>
      <c r="H114" s="124">
        <v>42936</v>
      </c>
      <c r="I114" s="107">
        <f>I113</f>
        <v>1275</v>
      </c>
      <c r="J114" s="124">
        <v>42909</v>
      </c>
      <c r="K114" s="104">
        <v>1275</v>
      </c>
    </row>
    <row r="115" spans="1:11" ht="12.75">
      <c r="A115" s="447">
        <v>22</v>
      </c>
      <c r="B115" s="447" t="s">
        <v>100</v>
      </c>
      <c r="C115" s="477">
        <v>2202075</v>
      </c>
      <c r="D115" s="424" t="s">
        <v>397</v>
      </c>
      <c r="E115" s="399">
        <v>465</v>
      </c>
      <c r="F115" s="401">
        <f>E115*17</f>
        <v>7905</v>
      </c>
      <c r="G115" s="401">
        <v>23715</v>
      </c>
      <c r="H115" s="23">
        <v>42786</v>
      </c>
      <c r="I115" s="110">
        <f>G115/6</f>
        <v>3952.5</v>
      </c>
      <c r="J115" s="23">
        <v>42790</v>
      </c>
      <c r="K115" s="24">
        <v>3952.5</v>
      </c>
    </row>
    <row r="116" spans="1:11" ht="12.75">
      <c r="A116" s="476"/>
      <c r="B116" s="476"/>
      <c r="C116" s="478"/>
      <c r="D116" s="424" t="s">
        <v>397</v>
      </c>
      <c r="E116" s="399"/>
      <c r="F116" s="401"/>
      <c r="G116" s="401"/>
      <c r="H116" s="23">
        <v>42814</v>
      </c>
      <c r="I116" s="110">
        <f>I115</f>
        <v>3952.5</v>
      </c>
      <c r="J116" s="23">
        <v>42865</v>
      </c>
      <c r="K116" s="24">
        <v>3952.5</v>
      </c>
    </row>
    <row r="117" spans="1:11" ht="12.75">
      <c r="A117" s="476"/>
      <c r="B117" s="476"/>
      <c r="C117" s="478"/>
      <c r="D117" s="424" t="s">
        <v>397</v>
      </c>
      <c r="E117" s="399"/>
      <c r="F117" s="401"/>
      <c r="G117" s="401"/>
      <c r="H117" s="148">
        <v>42845</v>
      </c>
      <c r="I117" s="110">
        <f>I116</f>
        <v>3952.5</v>
      </c>
      <c r="J117" s="148"/>
      <c r="K117" s="24"/>
    </row>
    <row r="118" spans="1:11" ht="12.75">
      <c r="A118" s="476"/>
      <c r="B118" s="476"/>
      <c r="C118" s="478"/>
      <c r="D118" s="424" t="s">
        <v>397</v>
      </c>
      <c r="E118" s="399"/>
      <c r="F118" s="401"/>
      <c r="G118" s="401"/>
      <c r="H118" s="148">
        <v>42875</v>
      </c>
      <c r="I118" s="110">
        <f>I117</f>
        <v>3952.5</v>
      </c>
      <c r="J118" s="148"/>
      <c r="K118" s="24"/>
    </row>
    <row r="119" spans="1:11" ht="12.75">
      <c r="A119" s="476"/>
      <c r="B119" s="476"/>
      <c r="C119" s="478"/>
      <c r="D119" s="424" t="s">
        <v>397</v>
      </c>
      <c r="E119" s="399"/>
      <c r="F119" s="401"/>
      <c r="G119" s="401"/>
      <c r="H119" s="148">
        <v>42906</v>
      </c>
      <c r="I119" s="110">
        <f>I118</f>
        <v>3952.5</v>
      </c>
      <c r="J119" s="148"/>
      <c r="K119" s="24"/>
    </row>
    <row r="120" spans="1:11" ht="12.75">
      <c r="A120" s="448"/>
      <c r="B120" s="448"/>
      <c r="C120" s="432"/>
      <c r="D120" s="424" t="s">
        <v>397</v>
      </c>
      <c r="E120" s="399"/>
      <c r="F120" s="401"/>
      <c r="G120" s="401"/>
      <c r="H120" s="148">
        <v>42936</v>
      </c>
      <c r="I120" s="110">
        <f>I119</f>
        <v>3952.5</v>
      </c>
      <c r="J120" s="148"/>
      <c r="K120" s="24"/>
    </row>
    <row r="121" spans="1:11" ht="12.75">
      <c r="A121" s="473">
        <v>22</v>
      </c>
      <c r="B121" s="473" t="s">
        <v>100</v>
      </c>
      <c r="C121" s="482">
        <v>2202091</v>
      </c>
      <c r="D121" s="423" t="s">
        <v>398</v>
      </c>
      <c r="E121" s="403">
        <v>807</v>
      </c>
      <c r="F121" s="404">
        <f>E121*17</f>
        <v>13719</v>
      </c>
      <c r="G121" s="404">
        <v>41157</v>
      </c>
      <c r="H121" s="323">
        <v>42786</v>
      </c>
      <c r="I121" s="107">
        <f>G121/6</f>
        <v>6859.5</v>
      </c>
      <c r="J121" s="323"/>
      <c r="K121" s="104"/>
    </row>
    <row r="122" spans="1:11" ht="12.75">
      <c r="A122" s="474"/>
      <c r="B122" s="474"/>
      <c r="C122" s="483"/>
      <c r="D122" s="423" t="s">
        <v>398</v>
      </c>
      <c r="E122" s="403"/>
      <c r="F122" s="404"/>
      <c r="G122" s="404"/>
      <c r="H122" s="124">
        <v>42814</v>
      </c>
      <c r="I122" s="107">
        <f>I121</f>
        <v>6859.5</v>
      </c>
      <c r="J122" s="124"/>
      <c r="K122" s="104"/>
    </row>
    <row r="123" spans="1:11" ht="12.75">
      <c r="A123" s="474"/>
      <c r="B123" s="474"/>
      <c r="C123" s="483"/>
      <c r="D123" s="423" t="s">
        <v>398</v>
      </c>
      <c r="E123" s="403"/>
      <c r="F123" s="404"/>
      <c r="G123" s="404"/>
      <c r="H123" s="124">
        <v>42845</v>
      </c>
      <c r="I123" s="107">
        <f>I122</f>
        <v>6859.5</v>
      </c>
      <c r="J123" s="124"/>
      <c r="K123" s="104"/>
    </row>
    <row r="124" spans="1:11" ht="12.75">
      <c r="A124" s="474"/>
      <c r="B124" s="474"/>
      <c r="C124" s="483"/>
      <c r="D124" s="423" t="s">
        <v>398</v>
      </c>
      <c r="E124" s="403"/>
      <c r="F124" s="404"/>
      <c r="G124" s="404"/>
      <c r="H124" s="323">
        <v>42875</v>
      </c>
      <c r="I124" s="107">
        <f>I123</f>
        <v>6859.5</v>
      </c>
      <c r="J124" s="323"/>
      <c r="K124" s="104"/>
    </row>
    <row r="125" spans="1:11" ht="12.75">
      <c r="A125" s="474"/>
      <c r="B125" s="474"/>
      <c r="C125" s="483"/>
      <c r="D125" s="423" t="s">
        <v>398</v>
      </c>
      <c r="E125" s="403"/>
      <c r="F125" s="404"/>
      <c r="G125" s="404"/>
      <c r="H125" s="124">
        <v>42906</v>
      </c>
      <c r="I125" s="107">
        <f>I124</f>
        <v>6859.5</v>
      </c>
      <c r="J125" s="124"/>
      <c r="K125" s="104"/>
    </row>
    <row r="126" spans="1:11" ht="12.75">
      <c r="A126" s="475"/>
      <c r="B126" s="475"/>
      <c r="C126" s="484"/>
      <c r="D126" s="423" t="s">
        <v>398</v>
      </c>
      <c r="E126" s="403"/>
      <c r="F126" s="404"/>
      <c r="G126" s="404"/>
      <c r="H126" s="124">
        <v>42936</v>
      </c>
      <c r="I126" s="107">
        <f>I125</f>
        <v>6859.5</v>
      </c>
      <c r="J126" s="124"/>
      <c r="K126" s="104"/>
    </row>
    <row r="127" spans="1:11" ht="12.75">
      <c r="A127" s="447">
        <v>22</v>
      </c>
      <c r="B127" s="447" t="s">
        <v>100</v>
      </c>
      <c r="C127" s="477">
        <v>2202133</v>
      </c>
      <c r="D127" s="424" t="s">
        <v>399</v>
      </c>
      <c r="E127" s="399">
        <v>787</v>
      </c>
      <c r="F127" s="401">
        <f>E127*17</f>
        <v>13379</v>
      </c>
      <c r="G127" s="401">
        <v>40137</v>
      </c>
      <c r="H127" s="23">
        <v>42786</v>
      </c>
      <c r="I127" s="110">
        <f>G127/6</f>
        <v>6689.5</v>
      </c>
      <c r="J127" s="23">
        <v>42811</v>
      </c>
      <c r="K127" s="24">
        <v>6689.5</v>
      </c>
    </row>
    <row r="128" spans="1:11" ht="12.75">
      <c r="A128" s="476"/>
      <c r="B128" s="476"/>
      <c r="C128" s="478"/>
      <c r="D128" s="424" t="s">
        <v>399</v>
      </c>
      <c r="E128" s="399"/>
      <c r="F128" s="401"/>
      <c r="G128" s="401"/>
      <c r="H128" s="23">
        <v>42814</v>
      </c>
      <c r="I128" s="110">
        <f>I127</f>
        <v>6689.5</v>
      </c>
      <c r="J128" s="23">
        <v>42824</v>
      </c>
      <c r="K128" s="24">
        <v>6689.5</v>
      </c>
    </row>
    <row r="129" spans="1:11" ht="12.75">
      <c r="A129" s="476"/>
      <c r="B129" s="476"/>
      <c r="C129" s="478"/>
      <c r="D129" s="424" t="s">
        <v>399</v>
      </c>
      <c r="E129" s="399"/>
      <c r="F129" s="401"/>
      <c r="G129" s="401"/>
      <c r="H129" s="148">
        <v>42845</v>
      </c>
      <c r="I129" s="110">
        <f>I128</f>
        <v>6689.5</v>
      </c>
      <c r="J129" s="148">
        <v>42866</v>
      </c>
      <c r="K129" s="24">
        <v>6689.5</v>
      </c>
    </row>
    <row r="130" spans="1:11" ht="12.75">
      <c r="A130" s="476"/>
      <c r="B130" s="476"/>
      <c r="C130" s="478"/>
      <c r="D130" s="424" t="s">
        <v>399</v>
      </c>
      <c r="E130" s="399"/>
      <c r="F130" s="401"/>
      <c r="G130" s="401"/>
      <c r="H130" s="148">
        <v>42875</v>
      </c>
      <c r="I130" s="110">
        <f>I129</f>
        <v>6689.5</v>
      </c>
      <c r="J130" s="148">
        <v>42906</v>
      </c>
      <c r="K130" s="24">
        <v>6689.5</v>
      </c>
    </row>
    <row r="131" spans="1:11" ht="12.75">
      <c r="A131" s="476"/>
      <c r="B131" s="476"/>
      <c r="C131" s="478"/>
      <c r="D131" s="424" t="s">
        <v>399</v>
      </c>
      <c r="E131" s="399"/>
      <c r="F131" s="401"/>
      <c r="G131" s="401"/>
      <c r="H131" s="148">
        <v>42906</v>
      </c>
      <c r="I131" s="110">
        <f>I130</f>
        <v>6689.5</v>
      </c>
      <c r="J131" s="148">
        <v>42927</v>
      </c>
      <c r="K131" s="24">
        <v>6689.5</v>
      </c>
    </row>
    <row r="132" spans="1:11" ht="12.75">
      <c r="A132" s="448"/>
      <c r="B132" s="448"/>
      <c r="C132" s="432"/>
      <c r="D132" s="424" t="s">
        <v>399</v>
      </c>
      <c r="E132" s="399"/>
      <c r="F132" s="401"/>
      <c r="G132" s="401"/>
      <c r="H132" s="148">
        <v>42936</v>
      </c>
      <c r="I132" s="110">
        <f>I131</f>
        <v>6689.5</v>
      </c>
      <c r="J132" s="148">
        <v>42947</v>
      </c>
      <c r="K132" s="24">
        <v>6689.5</v>
      </c>
    </row>
    <row r="133" spans="1:11" ht="12.75">
      <c r="A133" s="473">
        <v>22</v>
      </c>
      <c r="B133" s="473" t="s">
        <v>100</v>
      </c>
      <c r="C133" s="482">
        <v>2202208</v>
      </c>
      <c r="D133" s="423" t="s">
        <v>400</v>
      </c>
      <c r="E133" s="403">
        <v>723</v>
      </c>
      <c r="F133" s="404">
        <f>E133*17</f>
        <v>12291</v>
      </c>
      <c r="G133" s="404">
        <v>36873</v>
      </c>
      <c r="H133" s="323">
        <v>42786</v>
      </c>
      <c r="I133" s="107">
        <f>G133/6</f>
        <v>6145.5</v>
      </c>
      <c r="J133" s="323">
        <v>42802</v>
      </c>
      <c r="K133" s="103">
        <v>6145.5</v>
      </c>
    </row>
    <row r="134" spans="1:11" ht="12.75">
      <c r="A134" s="474"/>
      <c r="B134" s="474"/>
      <c r="C134" s="483"/>
      <c r="D134" s="423" t="s">
        <v>400</v>
      </c>
      <c r="E134" s="403"/>
      <c r="F134" s="404"/>
      <c r="G134" s="404"/>
      <c r="H134" s="124">
        <v>42814</v>
      </c>
      <c r="I134" s="107">
        <f>I133</f>
        <v>6145.5</v>
      </c>
      <c r="J134" s="124">
        <v>42965</v>
      </c>
      <c r="K134" s="103">
        <v>6145.5</v>
      </c>
    </row>
    <row r="135" spans="1:11" ht="12.75">
      <c r="A135" s="474"/>
      <c r="B135" s="474"/>
      <c r="C135" s="483"/>
      <c r="D135" s="423" t="s">
        <v>400</v>
      </c>
      <c r="E135" s="403"/>
      <c r="F135" s="404"/>
      <c r="G135" s="404"/>
      <c r="H135" s="124">
        <v>42845</v>
      </c>
      <c r="I135" s="107">
        <f>I134</f>
        <v>6145.5</v>
      </c>
      <c r="J135" s="124"/>
      <c r="K135" s="103"/>
    </row>
    <row r="136" spans="1:11" ht="12.75">
      <c r="A136" s="474"/>
      <c r="B136" s="474"/>
      <c r="C136" s="483"/>
      <c r="D136" s="423" t="s">
        <v>400</v>
      </c>
      <c r="E136" s="403"/>
      <c r="F136" s="404"/>
      <c r="G136" s="404"/>
      <c r="H136" s="323">
        <v>42875</v>
      </c>
      <c r="I136" s="107">
        <f>I135</f>
        <v>6145.5</v>
      </c>
      <c r="J136" s="323"/>
      <c r="K136" s="103"/>
    </row>
    <row r="137" spans="1:11" ht="12.75">
      <c r="A137" s="474"/>
      <c r="B137" s="474"/>
      <c r="C137" s="483"/>
      <c r="D137" s="423" t="s">
        <v>400</v>
      </c>
      <c r="E137" s="403"/>
      <c r="F137" s="404"/>
      <c r="G137" s="404"/>
      <c r="H137" s="124">
        <v>42906</v>
      </c>
      <c r="I137" s="107">
        <f>I136</f>
        <v>6145.5</v>
      </c>
      <c r="J137" s="124"/>
      <c r="K137" s="103"/>
    </row>
    <row r="138" spans="1:11" ht="12.75">
      <c r="A138" s="475"/>
      <c r="B138" s="475"/>
      <c r="C138" s="484"/>
      <c r="D138" s="423" t="s">
        <v>400</v>
      </c>
      <c r="E138" s="403"/>
      <c r="F138" s="404"/>
      <c r="G138" s="404"/>
      <c r="H138" s="124">
        <v>42936</v>
      </c>
      <c r="I138" s="107">
        <f>I137</f>
        <v>6145.5</v>
      </c>
      <c r="J138" s="124"/>
      <c r="K138" s="103"/>
    </row>
    <row r="139" spans="1:11" ht="12.75">
      <c r="A139" s="447">
        <v>22</v>
      </c>
      <c r="B139" s="447" t="s">
        <v>100</v>
      </c>
      <c r="C139" s="477">
        <v>2202539</v>
      </c>
      <c r="D139" s="424" t="s">
        <v>401</v>
      </c>
      <c r="E139" s="399">
        <v>91</v>
      </c>
      <c r="F139" s="401">
        <f>E139*17</f>
        <v>1547</v>
      </c>
      <c r="G139" s="401">
        <v>4641</v>
      </c>
      <c r="H139" s="23">
        <v>42786</v>
      </c>
      <c r="I139" s="110">
        <f>G139/5</f>
        <v>928.2</v>
      </c>
      <c r="J139" s="23">
        <v>42976</v>
      </c>
      <c r="K139" s="75">
        <v>928.2</v>
      </c>
    </row>
    <row r="140" spans="1:11" ht="12.75">
      <c r="A140" s="476"/>
      <c r="B140" s="476"/>
      <c r="C140" s="478"/>
      <c r="D140" s="424" t="s">
        <v>401</v>
      </c>
      <c r="E140" s="399"/>
      <c r="F140" s="401"/>
      <c r="G140" s="401"/>
      <c r="H140" s="23">
        <v>42814</v>
      </c>
      <c r="I140" s="110">
        <f>I139</f>
        <v>928.2</v>
      </c>
      <c r="J140" s="23">
        <v>42976</v>
      </c>
      <c r="K140" s="75">
        <v>928.2</v>
      </c>
    </row>
    <row r="141" spans="1:11" ht="12.75">
      <c r="A141" s="476"/>
      <c r="B141" s="476"/>
      <c r="C141" s="478"/>
      <c r="D141" s="424" t="s">
        <v>401</v>
      </c>
      <c r="E141" s="399"/>
      <c r="F141" s="401"/>
      <c r="G141" s="401"/>
      <c r="H141" s="148">
        <v>42845</v>
      </c>
      <c r="I141" s="110">
        <f>I140</f>
        <v>928.2</v>
      </c>
      <c r="J141" s="23">
        <v>42976</v>
      </c>
      <c r="K141" s="75">
        <v>928.2</v>
      </c>
    </row>
    <row r="142" spans="1:11" ht="12.75">
      <c r="A142" s="476"/>
      <c r="B142" s="476"/>
      <c r="C142" s="478"/>
      <c r="D142" s="424" t="s">
        <v>401</v>
      </c>
      <c r="E142" s="399"/>
      <c r="F142" s="401"/>
      <c r="G142" s="401"/>
      <c r="H142" s="148">
        <v>42875</v>
      </c>
      <c r="I142" s="110">
        <f>I141</f>
        <v>928.2</v>
      </c>
      <c r="J142" s="23">
        <v>42976</v>
      </c>
      <c r="K142" s="75">
        <v>928.2</v>
      </c>
    </row>
    <row r="143" spans="1:11" ht="12.75">
      <c r="A143" s="476"/>
      <c r="B143" s="476"/>
      <c r="C143" s="432"/>
      <c r="D143" s="424" t="s">
        <v>401</v>
      </c>
      <c r="E143" s="399"/>
      <c r="F143" s="401"/>
      <c r="G143" s="401"/>
      <c r="H143" s="148">
        <v>42906</v>
      </c>
      <c r="I143" s="110">
        <f>I142</f>
        <v>928.2</v>
      </c>
      <c r="J143" s="23">
        <v>42976</v>
      </c>
      <c r="K143" s="75">
        <v>928.2</v>
      </c>
    </row>
    <row r="144" spans="1:11" ht="12.75">
      <c r="A144" s="473">
        <v>22</v>
      </c>
      <c r="B144" s="473" t="s">
        <v>100</v>
      </c>
      <c r="C144" s="482">
        <v>2202554</v>
      </c>
      <c r="D144" s="423" t="s">
        <v>402</v>
      </c>
      <c r="E144" s="403">
        <v>607</v>
      </c>
      <c r="F144" s="404">
        <f>E144*17</f>
        <v>10319</v>
      </c>
      <c r="G144" s="404">
        <v>30957</v>
      </c>
      <c r="H144" s="323">
        <v>42786</v>
      </c>
      <c r="I144" s="107">
        <f>G144/6</f>
        <v>5159.5</v>
      </c>
      <c r="J144" s="323">
        <v>42814</v>
      </c>
      <c r="K144" s="103">
        <v>5159.5</v>
      </c>
    </row>
    <row r="145" spans="1:11" ht="12.75">
      <c r="A145" s="474"/>
      <c r="B145" s="474"/>
      <c r="C145" s="483"/>
      <c r="D145" s="423" t="s">
        <v>402</v>
      </c>
      <c r="E145" s="403"/>
      <c r="F145" s="404"/>
      <c r="G145" s="404"/>
      <c r="H145" s="124">
        <v>42814</v>
      </c>
      <c r="I145" s="107">
        <f>I144</f>
        <v>5159.5</v>
      </c>
      <c r="J145" s="124">
        <v>42814</v>
      </c>
      <c r="K145" s="103">
        <v>5159.5</v>
      </c>
    </row>
    <row r="146" spans="1:11" ht="12.75">
      <c r="A146" s="474"/>
      <c r="B146" s="474"/>
      <c r="C146" s="483"/>
      <c r="D146" s="423" t="s">
        <v>402</v>
      </c>
      <c r="E146" s="403"/>
      <c r="F146" s="404"/>
      <c r="G146" s="404"/>
      <c r="H146" s="124">
        <v>42845</v>
      </c>
      <c r="I146" s="107">
        <f>I145</f>
        <v>5159.5</v>
      </c>
      <c r="J146" s="124">
        <v>42845</v>
      </c>
      <c r="K146" s="103">
        <v>5159.5</v>
      </c>
    </row>
    <row r="147" spans="1:11" ht="12.75">
      <c r="A147" s="474"/>
      <c r="B147" s="474"/>
      <c r="C147" s="483"/>
      <c r="D147" s="423" t="s">
        <v>402</v>
      </c>
      <c r="E147" s="403"/>
      <c r="F147" s="404"/>
      <c r="G147" s="404"/>
      <c r="H147" s="323">
        <v>42875</v>
      </c>
      <c r="I147" s="107">
        <f>I146</f>
        <v>5159.5</v>
      </c>
      <c r="J147" s="323">
        <v>42865</v>
      </c>
      <c r="K147" s="103">
        <v>5159.5</v>
      </c>
    </row>
    <row r="148" spans="1:11" ht="12.75">
      <c r="A148" s="474"/>
      <c r="B148" s="474"/>
      <c r="C148" s="483"/>
      <c r="D148" s="423" t="s">
        <v>402</v>
      </c>
      <c r="E148" s="403"/>
      <c r="F148" s="404"/>
      <c r="G148" s="404"/>
      <c r="H148" s="124">
        <v>42906</v>
      </c>
      <c r="I148" s="107">
        <f>I147</f>
        <v>5159.5</v>
      </c>
      <c r="J148" s="124">
        <v>42906</v>
      </c>
      <c r="K148" s="103">
        <v>5159.5</v>
      </c>
    </row>
    <row r="149" spans="1:11" ht="12.75">
      <c r="A149" s="475"/>
      <c r="B149" s="475"/>
      <c r="C149" s="484"/>
      <c r="D149" s="423" t="s">
        <v>402</v>
      </c>
      <c r="E149" s="403"/>
      <c r="F149" s="404"/>
      <c r="G149" s="404"/>
      <c r="H149" s="124">
        <v>42936</v>
      </c>
      <c r="I149" s="107">
        <f>I148</f>
        <v>5159.5</v>
      </c>
      <c r="J149" s="124">
        <v>42937</v>
      </c>
      <c r="K149" s="103">
        <v>5159.5</v>
      </c>
    </row>
    <row r="150" spans="1:11" ht="12.75">
      <c r="A150" s="447">
        <v>22</v>
      </c>
      <c r="B150" s="447" t="s">
        <v>100</v>
      </c>
      <c r="C150" s="477">
        <v>2202604</v>
      </c>
      <c r="D150" s="424" t="s">
        <v>403</v>
      </c>
      <c r="E150" s="399">
        <v>734</v>
      </c>
      <c r="F150" s="401">
        <f>E150*17</f>
        <v>12478</v>
      </c>
      <c r="G150" s="401">
        <v>37434</v>
      </c>
      <c r="H150" s="23">
        <v>42786</v>
      </c>
      <c r="I150" s="110">
        <f>G150/6</f>
        <v>6239</v>
      </c>
      <c r="J150" s="23">
        <v>42802</v>
      </c>
      <c r="K150" s="24">
        <v>6239</v>
      </c>
    </row>
    <row r="151" spans="1:11" ht="12.75">
      <c r="A151" s="476"/>
      <c r="B151" s="476"/>
      <c r="C151" s="478"/>
      <c r="D151" s="424" t="s">
        <v>403</v>
      </c>
      <c r="E151" s="399"/>
      <c r="F151" s="401"/>
      <c r="G151" s="401"/>
      <c r="H151" s="23">
        <v>42814</v>
      </c>
      <c r="I151" s="110">
        <f>I150</f>
        <v>6239</v>
      </c>
      <c r="J151" s="108">
        <v>42899</v>
      </c>
      <c r="K151" s="249">
        <v>6239</v>
      </c>
    </row>
    <row r="152" spans="1:11" ht="12.75">
      <c r="A152" s="476"/>
      <c r="B152" s="476"/>
      <c r="C152" s="478"/>
      <c r="D152" s="424" t="s">
        <v>403</v>
      </c>
      <c r="E152" s="399"/>
      <c r="F152" s="401"/>
      <c r="G152" s="401"/>
      <c r="H152" s="148">
        <v>42845</v>
      </c>
      <c r="I152" s="110">
        <f>I151</f>
        <v>6239</v>
      </c>
      <c r="J152" s="108">
        <v>42899</v>
      </c>
      <c r="K152" s="249">
        <v>6239</v>
      </c>
    </row>
    <row r="153" spans="1:11" ht="12.75">
      <c r="A153" s="476"/>
      <c r="B153" s="476"/>
      <c r="C153" s="478"/>
      <c r="D153" s="424" t="s">
        <v>403</v>
      </c>
      <c r="E153" s="399"/>
      <c r="F153" s="401"/>
      <c r="G153" s="401"/>
      <c r="H153" s="148">
        <v>42875</v>
      </c>
      <c r="I153" s="110">
        <f>I152</f>
        <v>6239</v>
      </c>
      <c r="J153" s="108">
        <v>42899</v>
      </c>
      <c r="K153" s="249">
        <v>6239</v>
      </c>
    </row>
    <row r="154" spans="1:11" ht="12.75">
      <c r="A154" s="476"/>
      <c r="B154" s="476"/>
      <c r="C154" s="478"/>
      <c r="D154" s="424" t="s">
        <v>403</v>
      </c>
      <c r="E154" s="399"/>
      <c r="F154" s="401"/>
      <c r="G154" s="401"/>
      <c r="H154" s="148">
        <v>42906</v>
      </c>
      <c r="I154" s="110">
        <f>I153</f>
        <v>6239</v>
      </c>
      <c r="J154" s="148">
        <v>42906</v>
      </c>
      <c r="K154" s="24">
        <v>6239</v>
      </c>
    </row>
    <row r="155" spans="1:11" ht="12.75">
      <c r="A155" s="448"/>
      <c r="B155" s="448"/>
      <c r="C155" s="432"/>
      <c r="D155" s="424" t="s">
        <v>403</v>
      </c>
      <c r="E155" s="399"/>
      <c r="F155" s="401"/>
      <c r="G155" s="401"/>
      <c r="H155" s="148">
        <v>42936</v>
      </c>
      <c r="I155" s="110">
        <f>I154</f>
        <v>6239</v>
      </c>
      <c r="J155" s="148">
        <v>42936</v>
      </c>
      <c r="K155" s="24">
        <v>6239</v>
      </c>
    </row>
    <row r="156" spans="1:11" ht="12.75">
      <c r="A156" s="473">
        <v>22</v>
      </c>
      <c r="B156" s="473" t="s">
        <v>100</v>
      </c>
      <c r="C156" s="482">
        <v>2202653</v>
      </c>
      <c r="D156" s="423" t="s">
        <v>404</v>
      </c>
      <c r="E156" s="403">
        <v>153</v>
      </c>
      <c r="F156" s="404">
        <f>E156*17</f>
        <v>2601</v>
      </c>
      <c r="G156" s="404">
        <v>7803</v>
      </c>
      <c r="H156" s="323">
        <v>42786</v>
      </c>
      <c r="I156" s="107">
        <f>G156/6</f>
        <v>1300.5</v>
      </c>
      <c r="J156" s="323">
        <v>42828</v>
      </c>
      <c r="K156" s="103">
        <v>1300.5</v>
      </c>
    </row>
    <row r="157" spans="1:11" ht="12.75">
      <c r="A157" s="474"/>
      <c r="B157" s="474"/>
      <c r="C157" s="483"/>
      <c r="D157" s="423" t="s">
        <v>404</v>
      </c>
      <c r="E157" s="403"/>
      <c r="F157" s="404"/>
      <c r="G157" s="404"/>
      <c r="H157" s="124">
        <v>42814</v>
      </c>
      <c r="I157" s="107">
        <f>I156</f>
        <v>1300.5</v>
      </c>
      <c r="J157" s="124">
        <v>42810</v>
      </c>
      <c r="K157" s="103">
        <v>1300.5</v>
      </c>
    </row>
    <row r="158" spans="1:11" ht="12.75">
      <c r="A158" s="474"/>
      <c r="B158" s="474"/>
      <c r="C158" s="483"/>
      <c r="D158" s="423" t="s">
        <v>404</v>
      </c>
      <c r="E158" s="403"/>
      <c r="F158" s="404"/>
      <c r="G158" s="404"/>
      <c r="H158" s="124">
        <v>42845</v>
      </c>
      <c r="I158" s="107">
        <f>I157</f>
        <v>1300.5</v>
      </c>
      <c r="J158" s="124">
        <v>42845</v>
      </c>
      <c r="K158" s="103">
        <v>1300.5</v>
      </c>
    </row>
    <row r="159" spans="1:11" ht="12.75">
      <c r="A159" s="474"/>
      <c r="B159" s="474"/>
      <c r="C159" s="483"/>
      <c r="D159" s="423" t="s">
        <v>404</v>
      </c>
      <c r="E159" s="403"/>
      <c r="F159" s="404"/>
      <c r="G159" s="404"/>
      <c r="H159" s="323">
        <v>42875</v>
      </c>
      <c r="I159" s="107">
        <f>I158</f>
        <v>1300.5</v>
      </c>
      <c r="J159" s="323">
        <v>42877</v>
      </c>
      <c r="K159" s="103">
        <v>1300.5</v>
      </c>
    </row>
    <row r="160" spans="1:11" ht="12.75">
      <c r="A160" s="474"/>
      <c r="B160" s="474"/>
      <c r="C160" s="483"/>
      <c r="D160" s="423" t="s">
        <v>404</v>
      </c>
      <c r="E160" s="403"/>
      <c r="F160" s="404"/>
      <c r="G160" s="404"/>
      <c r="H160" s="124">
        <v>42906</v>
      </c>
      <c r="I160" s="107">
        <f>I159</f>
        <v>1300.5</v>
      </c>
      <c r="J160" s="124">
        <v>42908</v>
      </c>
      <c r="K160" s="103">
        <v>1300.5</v>
      </c>
    </row>
    <row r="161" spans="1:11" ht="12.75">
      <c r="A161" s="475"/>
      <c r="B161" s="475"/>
      <c r="C161" s="484"/>
      <c r="D161" s="423" t="s">
        <v>404</v>
      </c>
      <c r="E161" s="403"/>
      <c r="F161" s="404"/>
      <c r="G161" s="404"/>
      <c r="H161" s="124">
        <v>42936</v>
      </c>
      <c r="I161" s="107">
        <f>I160</f>
        <v>1300.5</v>
      </c>
      <c r="J161" s="124">
        <v>42941</v>
      </c>
      <c r="K161" s="103">
        <v>1300.5</v>
      </c>
    </row>
    <row r="162" spans="1:11" ht="12.75">
      <c r="A162" s="447">
        <v>22</v>
      </c>
      <c r="B162" s="447" t="s">
        <v>100</v>
      </c>
      <c r="C162" s="477">
        <v>2202703</v>
      </c>
      <c r="D162" s="424" t="s">
        <v>405</v>
      </c>
      <c r="E162" s="399">
        <v>1865</v>
      </c>
      <c r="F162" s="401">
        <f>E162*17</f>
        <v>31705</v>
      </c>
      <c r="G162" s="401">
        <v>95115</v>
      </c>
      <c r="H162" s="23">
        <v>42786</v>
      </c>
      <c r="I162" s="110">
        <f>G162/6</f>
        <v>15852.5</v>
      </c>
      <c r="J162" s="23">
        <v>42786</v>
      </c>
      <c r="K162" s="75">
        <v>15852.5</v>
      </c>
    </row>
    <row r="163" spans="1:11" ht="12.75">
      <c r="A163" s="476"/>
      <c r="B163" s="476"/>
      <c r="C163" s="478"/>
      <c r="D163" s="424" t="s">
        <v>405</v>
      </c>
      <c r="E163" s="399"/>
      <c r="F163" s="401"/>
      <c r="G163" s="401"/>
      <c r="H163" s="23">
        <v>42814</v>
      </c>
      <c r="I163" s="110">
        <f>I162</f>
        <v>15852.5</v>
      </c>
      <c r="J163" s="23">
        <v>42814</v>
      </c>
      <c r="K163" s="75">
        <v>15852.5</v>
      </c>
    </row>
    <row r="164" spans="1:11" ht="12.75">
      <c r="A164" s="476"/>
      <c r="B164" s="476"/>
      <c r="C164" s="478"/>
      <c r="D164" s="424" t="s">
        <v>405</v>
      </c>
      <c r="E164" s="399"/>
      <c r="F164" s="401"/>
      <c r="G164" s="401"/>
      <c r="H164" s="148">
        <v>42845</v>
      </c>
      <c r="I164" s="110">
        <f>I163</f>
        <v>15852.5</v>
      </c>
      <c r="J164" s="509">
        <v>42986</v>
      </c>
      <c r="K164" s="512">
        <v>31705</v>
      </c>
    </row>
    <row r="165" spans="1:11" ht="12.75">
      <c r="A165" s="476"/>
      <c r="B165" s="476"/>
      <c r="C165" s="478"/>
      <c r="D165" s="424" t="s">
        <v>405</v>
      </c>
      <c r="E165" s="399"/>
      <c r="F165" s="401"/>
      <c r="G165" s="401"/>
      <c r="H165" s="148">
        <v>42875</v>
      </c>
      <c r="I165" s="110">
        <f>I164</f>
        <v>15852.5</v>
      </c>
      <c r="J165" s="511"/>
      <c r="K165" s="514"/>
    </row>
    <row r="166" spans="1:11" ht="12.75">
      <c r="A166" s="476"/>
      <c r="B166" s="476"/>
      <c r="C166" s="478"/>
      <c r="D166" s="424" t="s">
        <v>405</v>
      </c>
      <c r="E166" s="399"/>
      <c r="F166" s="401"/>
      <c r="G166" s="401"/>
      <c r="H166" s="148">
        <v>42906</v>
      </c>
      <c r="I166" s="110">
        <f>I165</f>
        <v>15852.5</v>
      </c>
      <c r="J166" s="148"/>
      <c r="K166" s="24"/>
    </row>
    <row r="167" spans="1:11" ht="12.75">
      <c r="A167" s="448"/>
      <c r="B167" s="448"/>
      <c r="C167" s="432"/>
      <c r="D167" s="424" t="s">
        <v>405</v>
      </c>
      <c r="E167" s="399"/>
      <c r="F167" s="401"/>
      <c r="G167" s="401"/>
      <c r="H167" s="148">
        <v>42936</v>
      </c>
      <c r="I167" s="110">
        <f>I166</f>
        <v>15852.5</v>
      </c>
      <c r="J167" s="148"/>
      <c r="K167" s="24"/>
    </row>
    <row r="168" spans="1:11" ht="12.75">
      <c r="A168" s="473">
        <v>22</v>
      </c>
      <c r="B168" s="473" t="s">
        <v>100</v>
      </c>
      <c r="C168" s="482">
        <v>2202729</v>
      </c>
      <c r="D168" s="423" t="s">
        <v>406</v>
      </c>
      <c r="E168" s="403">
        <v>208</v>
      </c>
      <c r="F168" s="404">
        <f>E168*17</f>
        <v>3536</v>
      </c>
      <c r="G168" s="404">
        <v>10608</v>
      </c>
      <c r="H168" s="323">
        <v>42786</v>
      </c>
      <c r="I168" s="107">
        <f>G168/6</f>
        <v>1768</v>
      </c>
      <c r="J168" s="323">
        <v>42937</v>
      </c>
      <c r="K168" s="103">
        <v>1768</v>
      </c>
    </row>
    <row r="169" spans="1:11" ht="12.75">
      <c r="A169" s="474"/>
      <c r="B169" s="474"/>
      <c r="C169" s="483"/>
      <c r="D169" s="423" t="s">
        <v>406</v>
      </c>
      <c r="E169" s="403"/>
      <c r="F169" s="404"/>
      <c r="G169" s="404"/>
      <c r="H169" s="124">
        <v>42814</v>
      </c>
      <c r="I169" s="107">
        <f>I168</f>
        <v>1768</v>
      </c>
      <c r="J169" s="124">
        <v>42940</v>
      </c>
      <c r="K169" s="103">
        <v>1768</v>
      </c>
    </row>
    <row r="170" spans="1:11" ht="12.75">
      <c r="A170" s="474"/>
      <c r="B170" s="474"/>
      <c r="C170" s="483"/>
      <c r="D170" s="423" t="s">
        <v>406</v>
      </c>
      <c r="E170" s="403"/>
      <c r="F170" s="404"/>
      <c r="G170" s="404"/>
      <c r="H170" s="124">
        <v>42845</v>
      </c>
      <c r="I170" s="107">
        <f>I169</f>
        <v>1768</v>
      </c>
      <c r="J170" s="124"/>
      <c r="K170" s="103"/>
    </row>
    <row r="171" spans="1:11" ht="12.75">
      <c r="A171" s="474"/>
      <c r="B171" s="474"/>
      <c r="C171" s="483"/>
      <c r="D171" s="423" t="s">
        <v>406</v>
      </c>
      <c r="E171" s="403"/>
      <c r="F171" s="404"/>
      <c r="G171" s="404"/>
      <c r="H171" s="323">
        <v>42875</v>
      </c>
      <c r="I171" s="107">
        <f>I170</f>
        <v>1768</v>
      </c>
      <c r="J171" s="323"/>
      <c r="K171" s="103"/>
    </row>
    <row r="172" spans="1:11" ht="12.75">
      <c r="A172" s="474"/>
      <c r="B172" s="474"/>
      <c r="C172" s="483"/>
      <c r="D172" s="423" t="s">
        <v>406</v>
      </c>
      <c r="E172" s="403"/>
      <c r="F172" s="404"/>
      <c r="G172" s="404"/>
      <c r="H172" s="124">
        <v>42906</v>
      </c>
      <c r="I172" s="107">
        <f>I171</f>
        <v>1768</v>
      </c>
      <c r="J172" s="124"/>
      <c r="K172" s="103"/>
    </row>
    <row r="173" spans="1:11" ht="12.75">
      <c r="A173" s="475"/>
      <c r="B173" s="475"/>
      <c r="C173" s="484"/>
      <c r="D173" s="423" t="s">
        <v>406</v>
      </c>
      <c r="E173" s="403"/>
      <c r="F173" s="404"/>
      <c r="G173" s="404"/>
      <c r="H173" s="124">
        <v>42936</v>
      </c>
      <c r="I173" s="107">
        <f>I172</f>
        <v>1768</v>
      </c>
      <c r="J173" s="124"/>
      <c r="K173" s="103"/>
    </row>
    <row r="174" spans="1:11" ht="12.75">
      <c r="A174" s="447">
        <v>22</v>
      </c>
      <c r="B174" s="447" t="s">
        <v>100</v>
      </c>
      <c r="C174" s="477">
        <v>2202778</v>
      </c>
      <c r="D174" s="424" t="s">
        <v>407</v>
      </c>
      <c r="E174" s="399">
        <v>683</v>
      </c>
      <c r="F174" s="401">
        <f>E174*17</f>
        <v>11611</v>
      </c>
      <c r="G174" s="401">
        <v>34833</v>
      </c>
      <c r="H174" s="23">
        <v>42786</v>
      </c>
      <c r="I174" s="110">
        <f>G174/6</f>
        <v>5805.5</v>
      </c>
      <c r="J174" s="23">
        <v>42817</v>
      </c>
      <c r="K174" s="247">
        <v>5805.5</v>
      </c>
    </row>
    <row r="175" spans="1:11" ht="12.75">
      <c r="A175" s="476"/>
      <c r="B175" s="476"/>
      <c r="C175" s="478"/>
      <c r="D175" s="424" t="s">
        <v>407</v>
      </c>
      <c r="E175" s="399"/>
      <c r="F175" s="401"/>
      <c r="G175" s="401"/>
      <c r="H175" s="23">
        <v>42814</v>
      </c>
      <c r="I175" s="110">
        <f>I174</f>
        <v>5805.5</v>
      </c>
      <c r="J175" s="23">
        <v>42817</v>
      </c>
      <c r="K175" s="75">
        <v>5805.5</v>
      </c>
    </row>
    <row r="176" spans="1:11" ht="12.75">
      <c r="A176" s="476"/>
      <c r="B176" s="476"/>
      <c r="C176" s="478"/>
      <c r="D176" s="424" t="s">
        <v>407</v>
      </c>
      <c r="E176" s="399"/>
      <c r="F176" s="401"/>
      <c r="G176" s="401"/>
      <c r="H176" s="148">
        <v>42845</v>
      </c>
      <c r="I176" s="110">
        <f>I175</f>
        <v>5805.5</v>
      </c>
      <c r="J176" s="148">
        <v>42859</v>
      </c>
      <c r="K176" s="75">
        <v>5805.5</v>
      </c>
    </row>
    <row r="177" spans="1:11" ht="12.75">
      <c r="A177" s="476"/>
      <c r="B177" s="476"/>
      <c r="C177" s="478"/>
      <c r="D177" s="424" t="s">
        <v>407</v>
      </c>
      <c r="E177" s="399"/>
      <c r="F177" s="401"/>
      <c r="G177" s="401"/>
      <c r="H177" s="148">
        <v>42875</v>
      </c>
      <c r="I177" s="110">
        <f>I176</f>
        <v>5805.5</v>
      </c>
      <c r="J177" s="148">
        <v>42872</v>
      </c>
      <c r="K177" s="75">
        <v>5805.5</v>
      </c>
    </row>
    <row r="178" spans="1:11" ht="12.75">
      <c r="A178" s="476"/>
      <c r="B178" s="476"/>
      <c r="C178" s="478"/>
      <c r="D178" s="424" t="s">
        <v>407</v>
      </c>
      <c r="E178" s="399"/>
      <c r="F178" s="401"/>
      <c r="G178" s="401"/>
      <c r="H178" s="148">
        <v>42906</v>
      </c>
      <c r="I178" s="110">
        <f>I177</f>
        <v>5805.5</v>
      </c>
      <c r="J178" s="148">
        <v>42986</v>
      </c>
      <c r="K178" s="75">
        <v>5805.5</v>
      </c>
    </row>
    <row r="179" spans="1:11" ht="12.75">
      <c r="A179" s="448"/>
      <c r="B179" s="448"/>
      <c r="C179" s="432"/>
      <c r="D179" s="424" t="s">
        <v>407</v>
      </c>
      <c r="E179" s="399"/>
      <c r="F179" s="401"/>
      <c r="G179" s="401"/>
      <c r="H179" s="148">
        <v>42936</v>
      </c>
      <c r="I179" s="110">
        <f>I178</f>
        <v>5805.5</v>
      </c>
      <c r="J179" s="148"/>
      <c r="K179" s="75"/>
    </row>
    <row r="180" spans="1:11" ht="12.75">
      <c r="A180" s="473">
        <v>22</v>
      </c>
      <c r="B180" s="473" t="s">
        <v>100</v>
      </c>
      <c r="C180" s="482">
        <v>2203271</v>
      </c>
      <c r="D180" s="423" t="s">
        <v>408</v>
      </c>
      <c r="E180" s="403">
        <v>630</v>
      </c>
      <c r="F180" s="404">
        <f>E180*17</f>
        <v>10710</v>
      </c>
      <c r="G180" s="404">
        <v>32130</v>
      </c>
      <c r="H180" s="323">
        <v>42786</v>
      </c>
      <c r="I180" s="107">
        <f>G180/6</f>
        <v>5355</v>
      </c>
      <c r="J180" s="323">
        <v>42916</v>
      </c>
      <c r="K180" s="103">
        <v>5355</v>
      </c>
    </row>
    <row r="181" spans="1:11" ht="12.75">
      <c r="A181" s="474"/>
      <c r="B181" s="474"/>
      <c r="C181" s="483"/>
      <c r="D181" s="423" t="s">
        <v>408</v>
      </c>
      <c r="E181" s="403"/>
      <c r="F181" s="404"/>
      <c r="G181" s="404"/>
      <c r="H181" s="124">
        <v>42814</v>
      </c>
      <c r="I181" s="107">
        <f>I180</f>
        <v>5355</v>
      </c>
      <c r="J181" s="124">
        <v>42916</v>
      </c>
      <c r="K181" s="103">
        <v>5355</v>
      </c>
    </row>
    <row r="182" spans="1:11" ht="12.75">
      <c r="A182" s="474"/>
      <c r="B182" s="474"/>
      <c r="C182" s="483"/>
      <c r="D182" s="423" t="s">
        <v>408</v>
      </c>
      <c r="E182" s="403"/>
      <c r="F182" s="404"/>
      <c r="G182" s="404"/>
      <c r="H182" s="124">
        <v>42845</v>
      </c>
      <c r="I182" s="107">
        <f>I181</f>
        <v>5355</v>
      </c>
      <c r="J182" s="124">
        <v>42879</v>
      </c>
      <c r="K182" s="103">
        <v>5355</v>
      </c>
    </row>
    <row r="183" spans="1:11" ht="12.75">
      <c r="A183" s="474"/>
      <c r="B183" s="474"/>
      <c r="C183" s="483"/>
      <c r="D183" s="423" t="s">
        <v>408</v>
      </c>
      <c r="E183" s="403"/>
      <c r="F183" s="404"/>
      <c r="G183" s="404"/>
      <c r="H183" s="323">
        <v>42875</v>
      </c>
      <c r="I183" s="107">
        <f>I182</f>
        <v>5355</v>
      </c>
      <c r="J183" s="323">
        <v>42879</v>
      </c>
      <c r="K183" s="103">
        <v>5355</v>
      </c>
    </row>
    <row r="184" spans="1:11" ht="12.75">
      <c r="A184" s="474"/>
      <c r="B184" s="474"/>
      <c r="C184" s="483"/>
      <c r="D184" s="423" t="s">
        <v>408</v>
      </c>
      <c r="E184" s="403"/>
      <c r="F184" s="404"/>
      <c r="G184" s="404"/>
      <c r="H184" s="124">
        <v>42906</v>
      </c>
      <c r="I184" s="107">
        <f>I183</f>
        <v>5355</v>
      </c>
      <c r="J184" s="124">
        <v>42906</v>
      </c>
      <c r="K184" s="103">
        <v>5355</v>
      </c>
    </row>
    <row r="185" spans="1:11" ht="12.75">
      <c r="A185" s="475"/>
      <c r="B185" s="475"/>
      <c r="C185" s="484"/>
      <c r="D185" s="423" t="s">
        <v>408</v>
      </c>
      <c r="E185" s="403"/>
      <c r="F185" s="404"/>
      <c r="G185" s="404"/>
      <c r="H185" s="124">
        <v>42936</v>
      </c>
      <c r="I185" s="107">
        <f>I184</f>
        <v>5355</v>
      </c>
      <c r="J185" s="124">
        <v>42936</v>
      </c>
      <c r="K185" s="103">
        <v>5355</v>
      </c>
    </row>
    <row r="186" spans="1:11" ht="12.75">
      <c r="A186" s="447">
        <v>22</v>
      </c>
      <c r="B186" s="447" t="s">
        <v>100</v>
      </c>
      <c r="C186" s="477">
        <v>2203305</v>
      </c>
      <c r="D186" s="424" t="s">
        <v>409</v>
      </c>
      <c r="E186" s="399">
        <v>170</v>
      </c>
      <c r="F186" s="401">
        <f>E186*17</f>
        <v>2890</v>
      </c>
      <c r="G186" s="401">
        <v>8670</v>
      </c>
      <c r="H186" s="23">
        <v>42786</v>
      </c>
      <c r="I186" s="110">
        <f>G186/6</f>
        <v>1445</v>
      </c>
      <c r="J186" s="509">
        <v>42977</v>
      </c>
      <c r="K186" s="512">
        <v>4335</v>
      </c>
    </row>
    <row r="187" spans="1:11" ht="12.75">
      <c r="A187" s="476"/>
      <c r="B187" s="476"/>
      <c r="C187" s="478"/>
      <c r="D187" s="424" t="s">
        <v>409</v>
      </c>
      <c r="E187" s="399"/>
      <c r="F187" s="401"/>
      <c r="G187" s="401"/>
      <c r="H187" s="23">
        <v>42814</v>
      </c>
      <c r="I187" s="110">
        <f>I186</f>
        <v>1445</v>
      </c>
      <c r="J187" s="510"/>
      <c r="K187" s="513"/>
    </row>
    <row r="188" spans="1:11" ht="12.75">
      <c r="A188" s="476"/>
      <c r="B188" s="476"/>
      <c r="C188" s="478"/>
      <c r="D188" s="424" t="s">
        <v>409</v>
      </c>
      <c r="E188" s="399"/>
      <c r="F188" s="401"/>
      <c r="G188" s="401"/>
      <c r="H188" s="148">
        <v>42845</v>
      </c>
      <c r="I188" s="110">
        <f>I187</f>
        <v>1445</v>
      </c>
      <c r="J188" s="511"/>
      <c r="K188" s="514"/>
    </row>
    <row r="189" spans="1:11" ht="12.75">
      <c r="A189" s="476"/>
      <c r="B189" s="476"/>
      <c r="C189" s="478"/>
      <c r="D189" s="424" t="s">
        <v>409</v>
      </c>
      <c r="E189" s="399"/>
      <c r="F189" s="401"/>
      <c r="G189" s="401"/>
      <c r="H189" s="148">
        <v>42875</v>
      </c>
      <c r="I189" s="110">
        <f>I188</f>
        <v>1445</v>
      </c>
      <c r="J189" s="148"/>
      <c r="K189" s="24"/>
    </row>
    <row r="190" spans="1:11" ht="12.75">
      <c r="A190" s="476"/>
      <c r="B190" s="476"/>
      <c r="C190" s="478"/>
      <c r="D190" s="424" t="s">
        <v>409</v>
      </c>
      <c r="E190" s="399"/>
      <c r="F190" s="401"/>
      <c r="G190" s="401"/>
      <c r="H190" s="148">
        <v>42906</v>
      </c>
      <c r="I190" s="110">
        <f>I189</f>
        <v>1445</v>
      </c>
      <c r="J190" s="148"/>
      <c r="K190" s="24"/>
    </row>
    <row r="191" spans="1:11" ht="12.75">
      <c r="A191" s="448"/>
      <c r="B191" s="448"/>
      <c r="C191" s="432"/>
      <c r="D191" s="424" t="s">
        <v>409</v>
      </c>
      <c r="E191" s="399"/>
      <c r="F191" s="401"/>
      <c r="G191" s="401"/>
      <c r="H191" s="148">
        <v>42936</v>
      </c>
      <c r="I191" s="110">
        <f>I190</f>
        <v>1445</v>
      </c>
      <c r="J191" s="148"/>
      <c r="K191" s="24"/>
    </row>
    <row r="192" spans="1:11" ht="12.75">
      <c r="A192" s="473">
        <v>22</v>
      </c>
      <c r="B192" s="473" t="s">
        <v>100</v>
      </c>
      <c r="C192" s="482">
        <v>2203404</v>
      </c>
      <c r="D192" s="423" t="s">
        <v>410</v>
      </c>
      <c r="E192" s="403">
        <v>571</v>
      </c>
      <c r="F192" s="404">
        <f>E192*17</f>
        <v>9707</v>
      </c>
      <c r="G192" s="404">
        <v>29121</v>
      </c>
      <c r="H192" s="323">
        <v>42786</v>
      </c>
      <c r="I192" s="107">
        <f>G192/6</f>
        <v>4853.5</v>
      </c>
      <c r="J192" s="124">
        <v>42891</v>
      </c>
      <c r="K192" s="103">
        <v>4853.5</v>
      </c>
    </row>
    <row r="193" spans="1:11" ht="12.75">
      <c r="A193" s="474"/>
      <c r="B193" s="474"/>
      <c r="C193" s="483"/>
      <c r="D193" s="423" t="s">
        <v>410</v>
      </c>
      <c r="E193" s="403"/>
      <c r="F193" s="404"/>
      <c r="G193" s="404"/>
      <c r="H193" s="124">
        <v>42814</v>
      </c>
      <c r="I193" s="107">
        <f>I192</f>
        <v>4853.5</v>
      </c>
      <c r="J193" s="124">
        <v>42884</v>
      </c>
      <c r="K193" s="103">
        <v>4853.5</v>
      </c>
    </row>
    <row r="194" spans="1:11" ht="12.75">
      <c r="A194" s="474"/>
      <c r="B194" s="474"/>
      <c r="C194" s="483"/>
      <c r="D194" s="423" t="s">
        <v>410</v>
      </c>
      <c r="E194" s="403"/>
      <c r="F194" s="404"/>
      <c r="G194" s="404"/>
      <c r="H194" s="124">
        <v>42845</v>
      </c>
      <c r="I194" s="107">
        <f>I193</f>
        <v>4853.5</v>
      </c>
      <c r="J194" s="46">
        <v>42884</v>
      </c>
      <c r="K194" s="103">
        <v>4853.5</v>
      </c>
    </row>
    <row r="195" spans="1:11" ht="12.75">
      <c r="A195" s="474"/>
      <c r="B195" s="474"/>
      <c r="C195" s="483"/>
      <c r="D195" s="423" t="s">
        <v>410</v>
      </c>
      <c r="E195" s="403"/>
      <c r="F195" s="404"/>
      <c r="G195" s="404"/>
      <c r="H195" s="323">
        <v>42875</v>
      </c>
      <c r="I195" s="107">
        <f>I194</f>
        <v>4853.5</v>
      </c>
      <c r="J195" s="124">
        <v>42884</v>
      </c>
      <c r="K195" s="103">
        <v>4853.5</v>
      </c>
    </row>
    <row r="196" spans="1:11" ht="12.75">
      <c r="A196" s="474"/>
      <c r="B196" s="474"/>
      <c r="C196" s="483"/>
      <c r="D196" s="423" t="s">
        <v>410</v>
      </c>
      <c r="E196" s="403"/>
      <c r="F196" s="404"/>
      <c r="G196" s="404"/>
      <c r="H196" s="124">
        <v>42906</v>
      </c>
      <c r="I196" s="107">
        <f>I195</f>
        <v>4853.5</v>
      </c>
      <c r="J196" s="124">
        <v>42879</v>
      </c>
      <c r="K196" s="103">
        <v>4853.5</v>
      </c>
    </row>
    <row r="197" spans="1:11" ht="12.75">
      <c r="A197" s="475"/>
      <c r="B197" s="475"/>
      <c r="C197" s="484"/>
      <c r="D197" s="423" t="s">
        <v>410</v>
      </c>
      <c r="E197" s="403"/>
      <c r="F197" s="404"/>
      <c r="G197" s="404"/>
      <c r="H197" s="124">
        <v>42936</v>
      </c>
      <c r="I197" s="107">
        <f>I196</f>
        <v>4853.5</v>
      </c>
      <c r="J197" s="124">
        <v>42936</v>
      </c>
      <c r="K197" s="103">
        <v>4853.5</v>
      </c>
    </row>
    <row r="198" spans="1:11" ht="12.75">
      <c r="A198" s="447">
        <v>22</v>
      </c>
      <c r="B198" s="447" t="s">
        <v>100</v>
      </c>
      <c r="C198" s="477">
        <v>2203420</v>
      </c>
      <c r="D198" s="424" t="s">
        <v>411</v>
      </c>
      <c r="E198" s="399">
        <v>295</v>
      </c>
      <c r="F198" s="401">
        <f>E198*17</f>
        <v>5015</v>
      </c>
      <c r="G198" s="401">
        <v>15045</v>
      </c>
      <c r="H198" s="23">
        <v>42786</v>
      </c>
      <c r="I198" s="110">
        <f>G198/6</f>
        <v>2507.5</v>
      </c>
      <c r="J198" s="23">
        <v>42789</v>
      </c>
      <c r="K198" s="24">
        <v>2507.5</v>
      </c>
    </row>
    <row r="199" spans="1:11" ht="12.75">
      <c r="A199" s="476"/>
      <c r="B199" s="476"/>
      <c r="C199" s="478"/>
      <c r="D199" s="424" t="s">
        <v>411</v>
      </c>
      <c r="E199" s="399"/>
      <c r="F199" s="401"/>
      <c r="G199" s="401"/>
      <c r="H199" s="23">
        <v>42814</v>
      </c>
      <c r="I199" s="110">
        <f>I198</f>
        <v>2507.5</v>
      </c>
      <c r="J199" s="23">
        <v>42818</v>
      </c>
      <c r="K199" s="24">
        <v>2507.5</v>
      </c>
    </row>
    <row r="200" spans="1:11" ht="12.75">
      <c r="A200" s="476"/>
      <c r="B200" s="476"/>
      <c r="C200" s="478"/>
      <c r="D200" s="424" t="s">
        <v>411</v>
      </c>
      <c r="E200" s="399"/>
      <c r="F200" s="401"/>
      <c r="G200" s="401"/>
      <c r="H200" s="148">
        <v>42845</v>
      </c>
      <c r="I200" s="110">
        <f>I199</f>
        <v>2507.5</v>
      </c>
      <c r="J200" s="23">
        <v>42845</v>
      </c>
      <c r="K200" s="24">
        <v>2507.5</v>
      </c>
    </row>
    <row r="201" spans="1:11" ht="12.75">
      <c r="A201" s="476"/>
      <c r="B201" s="476"/>
      <c r="C201" s="478"/>
      <c r="D201" s="424" t="s">
        <v>411</v>
      </c>
      <c r="E201" s="399"/>
      <c r="F201" s="401"/>
      <c r="G201" s="401"/>
      <c r="H201" s="148">
        <v>42875</v>
      </c>
      <c r="I201" s="110">
        <f>I200</f>
        <v>2507.5</v>
      </c>
      <c r="J201" s="23">
        <v>42977</v>
      </c>
      <c r="K201" s="24">
        <v>2507.5</v>
      </c>
    </row>
    <row r="202" spans="1:11" ht="12.75">
      <c r="A202" s="476"/>
      <c r="B202" s="476"/>
      <c r="C202" s="478"/>
      <c r="D202" s="424" t="s">
        <v>411</v>
      </c>
      <c r="E202" s="399"/>
      <c r="F202" s="401"/>
      <c r="G202" s="401"/>
      <c r="H202" s="148">
        <v>42906</v>
      </c>
      <c r="I202" s="110">
        <f>I201</f>
        <v>2507.5</v>
      </c>
      <c r="J202" s="23">
        <v>42905</v>
      </c>
      <c r="K202" s="24">
        <v>2507.5</v>
      </c>
    </row>
    <row r="203" spans="1:11" ht="12.75">
      <c r="A203" s="448"/>
      <c r="B203" s="448"/>
      <c r="C203" s="432"/>
      <c r="D203" s="424" t="s">
        <v>411</v>
      </c>
      <c r="E203" s="399"/>
      <c r="F203" s="401"/>
      <c r="G203" s="401"/>
      <c r="H203" s="148">
        <v>42936</v>
      </c>
      <c r="I203" s="110">
        <f>I202</f>
        <v>2507.5</v>
      </c>
      <c r="J203" s="23">
        <v>42936</v>
      </c>
      <c r="K203" s="24">
        <v>2507.5</v>
      </c>
    </row>
    <row r="204" spans="1:11" ht="12.75">
      <c r="A204" s="473">
        <v>22</v>
      </c>
      <c r="B204" s="473" t="s">
        <v>100</v>
      </c>
      <c r="C204" s="482">
        <v>2203701</v>
      </c>
      <c r="D204" s="423" t="s">
        <v>412</v>
      </c>
      <c r="E204" s="403">
        <v>953</v>
      </c>
      <c r="F204" s="404">
        <f>E204*17</f>
        <v>16201</v>
      </c>
      <c r="G204" s="404">
        <v>48603</v>
      </c>
      <c r="H204" s="323">
        <v>42786</v>
      </c>
      <c r="I204" s="107">
        <f>G204/6</f>
        <v>8100.5</v>
      </c>
      <c r="J204" s="124">
        <v>42796</v>
      </c>
      <c r="K204" s="103">
        <v>8100.5</v>
      </c>
    </row>
    <row r="205" spans="1:11" ht="12.75">
      <c r="A205" s="474"/>
      <c r="B205" s="474"/>
      <c r="C205" s="483"/>
      <c r="D205" s="423" t="s">
        <v>412</v>
      </c>
      <c r="E205" s="403"/>
      <c r="F205" s="404"/>
      <c r="G205" s="404"/>
      <c r="H205" s="124">
        <v>42814</v>
      </c>
      <c r="I205" s="107">
        <f>I204</f>
        <v>8100.5</v>
      </c>
      <c r="J205" s="124">
        <v>42814</v>
      </c>
      <c r="K205" s="103">
        <v>8100.5</v>
      </c>
    </row>
    <row r="206" spans="1:11" ht="12.75">
      <c r="A206" s="474"/>
      <c r="B206" s="474"/>
      <c r="C206" s="483"/>
      <c r="D206" s="423" t="s">
        <v>412</v>
      </c>
      <c r="E206" s="403"/>
      <c r="F206" s="404"/>
      <c r="G206" s="404"/>
      <c r="H206" s="124">
        <v>42845</v>
      </c>
      <c r="I206" s="107">
        <f>I205</f>
        <v>8100.5</v>
      </c>
      <c r="J206" s="124">
        <v>42845</v>
      </c>
      <c r="K206" s="103">
        <v>8100.5</v>
      </c>
    </row>
    <row r="207" spans="1:11" ht="12.75">
      <c r="A207" s="474"/>
      <c r="B207" s="474"/>
      <c r="C207" s="483"/>
      <c r="D207" s="423" t="s">
        <v>412</v>
      </c>
      <c r="E207" s="403"/>
      <c r="F207" s="404"/>
      <c r="G207" s="404"/>
      <c r="H207" s="323">
        <v>42875</v>
      </c>
      <c r="I207" s="107">
        <f>I206</f>
        <v>8100.5</v>
      </c>
      <c r="J207" s="124">
        <v>42877</v>
      </c>
      <c r="K207" s="103">
        <v>8100.5</v>
      </c>
    </row>
    <row r="208" spans="1:11" ht="12.75">
      <c r="A208" s="474"/>
      <c r="B208" s="474"/>
      <c r="C208" s="483"/>
      <c r="D208" s="423" t="s">
        <v>412</v>
      </c>
      <c r="E208" s="403"/>
      <c r="F208" s="404"/>
      <c r="G208" s="404"/>
      <c r="H208" s="124">
        <v>42906</v>
      </c>
      <c r="I208" s="107">
        <f>I207</f>
        <v>8100.5</v>
      </c>
      <c r="J208" s="124">
        <v>42906</v>
      </c>
      <c r="K208" s="103">
        <v>8100.5</v>
      </c>
    </row>
    <row r="209" spans="1:11" ht="12.75">
      <c r="A209" s="475"/>
      <c r="B209" s="475"/>
      <c r="C209" s="484"/>
      <c r="D209" s="423" t="s">
        <v>412</v>
      </c>
      <c r="E209" s="403"/>
      <c r="F209" s="404"/>
      <c r="G209" s="404"/>
      <c r="H209" s="124">
        <v>42936</v>
      </c>
      <c r="I209" s="107">
        <f>I208</f>
        <v>8100.5</v>
      </c>
      <c r="J209" s="124">
        <v>42936</v>
      </c>
      <c r="K209" s="103">
        <v>8100.5</v>
      </c>
    </row>
    <row r="210" spans="1:11" ht="12.75">
      <c r="A210" s="447">
        <v>22</v>
      </c>
      <c r="B210" s="447" t="s">
        <v>100</v>
      </c>
      <c r="C210" s="477">
        <v>2203859</v>
      </c>
      <c r="D210" s="424" t="s">
        <v>413</v>
      </c>
      <c r="E210" s="399">
        <v>309</v>
      </c>
      <c r="F210" s="401">
        <f>E210*17</f>
        <v>5253</v>
      </c>
      <c r="G210" s="401">
        <v>15759</v>
      </c>
      <c r="H210" s="23">
        <v>42786</v>
      </c>
      <c r="I210" s="110">
        <f>G210/6</f>
        <v>2626.5</v>
      </c>
      <c r="J210" s="148">
        <v>42786</v>
      </c>
      <c r="K210" s="75">
        <v>2626.5</v>
      </c>
    </row>
    <row r="211" spans="1:11" ht="12.75">
      <c r="A211" s="476"/>
      <c r="B211" s="476"/>
      <c r="C211" s="478"/>
      <c r="D211" s="424" t="s">
        <v>413</v>
      </c>
      <c r="E211" s="399"/>
      <c r="F211" s="401"/>
      <c r="G211" s="401"/>
      <c r="H211" s="23">
        <v>42814</v>
      </c>
      <c r="I211" s="110">
        <f>I210</f>
        <v>2626.5</v>
      </c>
      <c r="J211" s="148">
        <v>42814</v>
      </c>
      <c r="K211" s="75">
        <v>2626.5</v>
      </c>
    </row>
    <row r="212" spans="1:11" ht="12.75">
      <c r="A212" s="476"/>
      <c r="B212" s="476"/>
      <c r="C212" s="478"/>
      <c r="D212" s="424" t="s">
        <v>413</v>
      </c>
      <c r="E212" s="399"/>
      <c r="F212" s="401"/>
      <c r="G212" s="401"/>
      <c r="H212" s="148">
        <v>42845</v>
      </c>
      <c r="I212" s="110">
        <f>I211</f>
        <v>2626.5</v>
      </c>
      <c r="J212" s="148">
        <v>42845</v>
      </c>
      <c r="K212" s="75">
        <v>2626.5</v>
      </c>
    </row>
    <row r="213" spans="1:11" ht="12.75">
      <c r="A213" s="476"/>
      <c r="B213" s="476"/>
      <c r="C213" s="478"/>
      <c r="D213" s="424" t="s">
        <v>413</v>
      </c>
      <c r="E213" s="399"/>
      <c r="F213" s="401"/>
      <c r="G213" s="401"/>
      <c r="H213" s="148">
        <v>42875</v>
      </c>
      <c r="I213" s="110">
        <f>I212</f>
        <v>2626.5</v>
      </c>
      <c r="J213" s="148">
        <v>42874</v>
      </c>
      <c r="K213" s="75">
        <v>2626.5</v>
      </c>
    </row>
    <row r="214" spans="1:11" ht="12.75">
      <c r="A214" s="476"/>
      <c r="B214" s="476"/>
      <c r="C214" s="478"/>
      <c r="D214" s="424" t="s">
        <v>413</v>
      </c>
      <c r="E214" s="399"/>
      <c r="F214" s="401"/>
      <c r="G214" s="401"/>
      <c r="H214" s="148">
        <v>42906</v>
      </c>
      <c r="I214" s="110">
        <f>I213</f>
        <v>2626.5</v>
      </c>
      <c r="J214" s="148">
        <v>42906</v>
      </c>
      <c r="K214" s="24">
        <v>2626.5</v>
      </c>
    </row>
    <row r="215" spans="1:11" ht="12.75">
      <c r="A215" s="448"/>
      <c r="B215" s="448"/>
      <c r="C215" s="432"/>
      <c r="D215" s="424" t="s">
        <v>413</v>
      </c>
      <c r="E215" s="399"/>
      <c r="F215" s="401"/>
      <c r="G215" s="401"/>
      <c r="H215" s="148">
        <v>42936</v>
      </c>
      <c r="I215" s="110">
        <f>I214</f>
        <v>2626.5</v>
      </c>
      <c r="J215" s="148">
        <v>42936</v>
      </c>
      <c r="K215" s="24">
        <v>2626.5</v>
      </c>
    </row>
    <row r="216" spans="1:11" ht="12.75">
      <c r="A216" s="473">
        <v>22</v>
      </c>
      <c r="B216" s="473" t="s">
        <v>100</v>
      </c>
      <c r="C216" s="482">
        <v>2203909</v>
      </c>
      <c r="D216" s="423" t="s">
        <v>414</v>
      </c>
      <c r="E216" s="403">
        <v>621</v>
      </c>
      <c r="F216" s="404">
        <f>E216*17</f>
        <v>10557</v>
      </c>
      <c r="G216" s="404">
        <v>31671</v>
      </c>
      <c r="H216" s="323">
        <v>42786</v>
      </c>
      <c r="I216" s="107">
        <f>G216/6</f>
        <v>5278.5</v>
      </c>
      <c r="J216" s="48">
        <v>42825</v>
      </c>
      <c r="K216" s="104">
        <v>5278.5</v>
      </c>
    </row>
    <row r="217" spans="1:11" ht="12.75">
      <c r="A217" s="474"/>
      <c r="B217" s="474"/>
      <c r="C217" s="483"/>
      <c r="D217" s="423" t="s">
        <v>414</v>
      </c>
      <c r="E217" s="403"/>
      <c r="F217" s="404"/>
      <c r="G217" s="404"/>
      <c r="H217" s="124">
        <v>42814</v>
      </c>
      <c r="I217" s="107">
        <f>I216</f>
        <v>5278.5</v>
      </c>
      <c r="J217" s="48">
        <v>42825</v>
      </c>
      <c r="K217" s="104">
        <v>5278.5</v>
      </c>
    </row>
    <row r="218" spans="1:11" ht="12.75">
      <c r="A218" s="474"/>
      <c r="B218" s="474"/>
      <c r="C218" s="483"/>
      <c r="D218" s="423" t="s">
        <v>414</v>
      </c>
      <c r="E218" s="403"/>
      <c r="F218" s="404"/>
      <c r="G218" s="404"/>
      <c r="H218" s="124">
        <v>42845</v>
      </c>
      <c r="I218" s="107">
        <f>I217</f>
        <v>5278.5</v>
      </c>
      <c r="J218" s="48">
        <v>42845</v>
      </c>
      <c r="K218" s="104">
        <v>5278.5</v>
      </c>
    </row>
    <row r="219" spans="1:11" ht="12.75">
      <c r="A219" s="474"/>
      <c r="B219" s="474"/>
      <c r="C219" s="483"/>
      <c r="D219" s="423" t="s">
        <v>414</v>
      </c>
      <c r="E219" s="403"/>
      <c r="F219" s="404"/>
      <c r="G219" s="404"/>
      <c r="H219" s="323">
        <v>42875</v>
      </c>
      <c r="I219" s="107">
        <f>I218</f>
        <v>5278.5</v>
      </c>
      <c r="J219" s="48">
        <v>42877</v>
      </c>
      <c r="K219" s="104">
        <v>5278.5</v>
      </c>
    </row>
    <row r="220" spans="1:11" ht="12.75">
      <c r="A220" s="474"/>
      <c r="B220" s="474"/>
      <c r="C220" s="483"/>
      <c r="D220" s="423" t="s">
        <v>414</v>
      </c>
      <c r="E220" s="403"/>
      <c r="F220" s="404"/>
      <c r="G220" s="404"/>
      <c r="H220" s="124">
        <v>42906</v>
      </c>
      <c r="I220" s="107">
        <f>I219</f>
        <v>5278.5</v>
      </c>
      <c r="J220" s="48">
        <v>42907</v>
      </c>
      <c r="K220" s="104">
        <v>5278.5</v>
      </c>
    </row>
    <row r="221" spans="1:11" ht="12.75">
      <c r="A221" s="475"/>
      <c r="B221" s="475"/>
      <c r="C221" s="484"/>
      <c r="D221" s="423" t="s">
        <v>414</v>
      </c>
      <c r="E221" s="403"/>
      <c r="F221" s="404"/>
      <c r="G221" s="404"/>
      <c r="H221" s="124">
        <v>42936</v>
      </c>
      <c r="I221" s="107">
        <f>I220</f>
        <v>5278.5</v>
      </c>
      <c r="J221" s="48">
        <v>42956</v>
      </c>
      <c r="K221" s="104">
        <v>5278.5</v>
      </c>
    </row>
    <row r="222" spans="1:11" ht="12.75">
      <c r="A222" s="447">
        <v>22</v>
      </c>
      <c r="B222" s="447" t="s">
        <v>100</v>
      </c>
      <c r="C222" s="477">
        <v>2204006</v>
      </c>
      <c r="D222" s="424" t="s">
        <v>415</v>
      </c>
      <c r="E222" s="399">
        <v>321</v>
      </c>
      <c r="F222" s="401">
        <f>E222*17</f>
        <v>5457</v>
      </c>
      <c r="G222" s="401">
        <v>16371</v>
      </c>
      <c r="H222" s="23">
        <v>42786</v>
      </c>
      <c r="I222" s="110">
        <f>G222/6</f>
        <v>2728.5</v>
      </c>
      <c r="J222" s="148">
        <v>42809</v>
      </c>
      <c r="K222" s="75">
        <v>2728.5</v>
      </c>
    </row>
    <row r="223" spans="1:11" ht="12.75">
      <c r="A223" s="476"/>
      <c r="B223" s="476"/>
      <c r="C223" s="478"/>
      <c r="D223" s="424" t="s">
        <v>415</v>
      </c>
      <c r="E223" s="399"/>
      <c r="F223" s="401"/>
      <c r="G223" s="401"/>
      <c r="H223" s="23">
        <v>42814</v>
      </c>
      <c r="I223" s="110">
        <f>I222</f>
        <v>2728.5</v>
      </c>
      <c r="J223" s="148">
        <v>42811</v>
      </c>
      <c r="K223" s="75">
        <v>2728.5</v>
      </c>
    </row>
    <row r="224" spans="1:11" ht="12.75">
      <c r="A224" s="476"/>
      <c r="B224" s="476"/>
      <c r="C224" s="478"/>
      <c r="D224" s="424" t="s">
        <v>415</v>
      </c>
      <c r="E224" s="399"/>
      <c r="F224" s="401"/>
      <c r="G224" s="401"/>
      <c r="H224" s="148">
        <v>42845</v>
      </c>
      <c r="I224" s="110">
        <f>I223</f>
        <v>2728.5</v>
      </c>
      <c r="J224" s="148">
        <v>42844</v>
      </c>
      <c r="K224" s="75">
        <v>2728.5</v>
      </c>
    </row>
    <row r="225" spans="1:11" ht="12.75">
      <c r="A225" s="476"/>
      <c r="B225" s="476"/>
      <c r="C225" s="478"/>
      <c r="D225" s="424" t="s">
        <v>415</v>
      </c>
      <c r="E225" s="399"/>
      <c r="F225" s="401"/>
      <c r="G225" s="401"/>
      <c r="H225" s="148">
        <v>42875</v>
      </c>
      <c r="I225" s="110">
        <f>I224</f>
        <v>2728.5</v>
      </c>
      <c r="J225" s="148">
        <v>42873</v>
      </c>
      <c r="K225" s="75">
        <v>2728.5</v>
      </c>
    </row>
    <row r="226" spans="1:11" ht="12.75">
      <c r="A226" s="476"/>
      <c r="B226" s="476"/>
      <c r="C226" s="478"/>
      <c r="D226" s="424" t="s">
        <v>415</v>
      </c>
      <c r="E226" s="399"/>
      <c r="F226" s="401"/>
      <c r="G226" s="401"/>
      <c r="H226" s="148">
        <v>42906</v>
      </c>
      <c r="I226" s="110">
        <f>I225</f>
        <v>2728.5</v>
      </c>
      <c r="J226" s="148">
        <v>42905</v>
      </c>
      <c r="K226" s="75">
        <v>2728.5</v>
      </c>
    </row>
    <row r="227" spans="1:11" ht="12.75">
      <c r="A227" s="448"/>
      <c r="B227" s="448"/>
      <c r="C227" s="432"/>
      <c r="D227" s="424" t="s">
        <v>415</v>
      </c>
      <c r="E227" s="399"/>
      <c r="F227" s="401"/>
      <c r="G227" s="401"/>
      <c r="H227" s="148">
        <v>42936</v>
      </c>
      <c r="I227" s="110">
        <f>I226</f>
        <v>2728.5</v>
      </c>
      <c r="J227" s="148">
        <v>42935</v>
      </c>
      <c r="K227" s="75">
        <v>2728.5</v>
      </c>
    </row>
    <row r="228" spans="1:11" ht="12.75">
      <c r="A228" s="473">
        <v>22</v>
      </c>
      <c r="B228" s="473" t="s">
        <v>100</v>
      </c>
      <c r="C228" s="482">
        <v>2204105</v>
      </c>
      <c r="D228" s="423" t="s">
        <v>416</v>
      </c>
      <c r="E228" s="403">
        <v>291</v>
      </c>
      <c r="F228" s="404">
        <f>E228*17</f>
        <v>4947</v>
      </c>
      <c r="G228" s="404">
        <v>14841</v>
      </c>
      <c r="H228" s="323">
        <v>42786</v>
      </c>
      <c r="I228" s="107">
        <f>G228/6</f>
        <v>2473.5</v>
      </c>
      <c r="J228" s="124">
        <v>42871</v>
      </c>
      <c r="K228" s="103">
        <v>2473.5</v>
      </c>
    </row>
    <row r="229" spans="1:11" ht="12.75">
      <c r="A229" s="474"/>
      <c r="B229" s="474"/>
      <c r="C229" s="483"/>
      <c r="D229" s="423" t="s">
        <v>416</v>
      </c>
      <c r="E229" s="403"/>
      <c r="F229" s="404"/>
      <c r="G229" s="404"/>
      <c r="H229" s="124">
        <v>42814</v>
      </c>
      <c r="I229" s="107">
        <f>I228</f>
        <v>2473.5</v>
      </c>
      <c r="J229" s="124">
        <v>42871</v>
      </c>
      <c r="K229" s="103">
        <v>2473.5</v>
      </c>
    </row>
    <row r="230" spans="1:11" ht="12.75">
      <c r="A230" s="474"/>
      <c r="B230" s="474"/>
      <c r="C230" s="483"/>
      <c r="D230" s="423" t="s">
        <v>416</v>
      </c>
      <c r="E230" s="403"/>
      <c r="F230" s="404"/>
      <c r="G230" s="404"/>
      <c r="H230" s="124">
        <v>42845</v>
      </c>
      <c r="I230" s="107">
        <f>I229</f>
        <v>2473.5</v>
      </c>
      <c r="J230" s="124"/>
      <c r="K230" s="103"/>
    </row>
    <row r="231" spans="1:11" ht="12.75">
      <c r="A231" s="474"/>
      <c r="B231" s="474"/>
      <c r="C231" s="483"/>
      <c r="D231" s="423" t="s">
        <v>416</v>
      </c>
      <c r="E231" s="403"/>
      <c r="F231" s="404"/>
      <c r="G231" s="404"/>
      <c r="H231" s="323">
        <v>42875</v>
      </c>
      <c r="I231" s="107">
        <f>I230</f>
        <v>2473.5</v>
      </c>
      <c r="J231" s="124">
        <v>42877</v>
      </c>
      <c r="K231" s="103">
        <v>2473.5</v>
      </c>
    </row>
    <row r="232" spans="1:11" ht="12.75">
      <c r="A232" s="474"/>
      <c r="B232" s="474"/>
      <c r="C232" s="483"/>
      <c r="D232" s="423" t="s">
        <v>416</v>
      </c>
      <c r="E232" s="403"/>
      <c r="F232" s="404"/>
      <c r="G232" s="404"/>
      <c r="H232" s="124">
        <v>42906</v>
      </c>
      <c r="I232" s="107">
        <f>I231</f>
        <v>2473.5</v>
      </c>
      <c r="J232" s="124">
        <v>42906</v>
      </c>
      <c r="K232" s="103">
        <v>2473.5</v>
      </c>
    </row>
    <row r="233" spans="1:11" ht="12.75">
      <c r="A233" s="475"/>
      <c r="B233" s="475"/>
      <c r="C233" s="484"/>
      <c r="D233" s="423" t="s">
        <v>416</v>
      </c>
      <c r="E233" s="403"/>
      <c r="F233" s="404"/>
      <c r="G233" s="404"/>
      <c r="H233" s="124">
        <v>42936</v>
      </c>
      <c r="I233" s="107">
        <f>I232</f>
        <v>2473.5</v>
      </c>
      <c r="J233" s="124">
        <v>42936</v>
      </c>
      <c r="K233" s="103">
        <v>2473.5</v>
      </c>
    </row>
    <row r="234" spans="1:11" ht="12.75">
      <c r="A234" s="447">
        <v>22</v>
      </c>
      <c r="B234" s="447" t="s">
        <v>100</v>
      </c>
      <c r="C234" s="496">
        <v>2204154</v>
      </c>
      <c r="D234" s="515" t="s">
        <v>417</v>
      </c>
      <c r="E234" s="399">
        <v>401</v>
      </c>
      <c r="F234" s="401">
        <f>E234*17</f>
        <v>6817</v>
      </c>
      <c r="G234" s="401">
        <v>20451</v>
      </c>
      <c r="H234" s="23">
        <v>42786</v>
      </c>
      <c r="I234" s="110">
        <f>G234/6</f>
        <v>3408.5</v>
      </c>
      <c r="J234" s="23">
        <v>42786</v>
      </c>
      <c r="K234" s="24">
        <v>3408.5</v>
      </c>
    </row>
    <row r="235" spans="1:11" ht="12.75">
      <c r="A235" s="476"/>
      <c r="B235" s="476"/>
      <c r="C235" s="497"/>
      <c r="D235" s="515" t="s">
        <v>417</v>
      </c>
      <c r="E235" s="399"/>
      <c r="F235" s="401"/>
      <c r="G235" s="401"/>
      <c r="H235" s="23">
        <v>42814</v>
      </c>
      <c r="I235" s="110">
        <f>I234</f>
        <v>3408.5</v>
      </c>
      <c r="J235" s="23">
        <v>42814</v>
      </c>
      <c r="K235" s="24">
        <v>3408.5</v>
      </c>
    </row>
    <row r="236" spans="1:11" ht="12.75">
      <c r="A236" s="476"/>
      <c r="B236" s="476"/>
      <c r="C236" s="497"/>
      <c r="D236" s="515" t="s">
        <v>417</v>
      </c>
      <c r="E236" s="399"/>
      <c r="F236" s="401"/>
      <c r="G236" s="401"/>
      <c r="H236" s="148">
        <v>42845</v>
      </c>
      <c r="I236" s="110">
        <f>I235</f>
        <v>3408.5</v>
      </c>
      <c r="J236" s="23">
        <v>42845</v>
      </c>
      <c r="K236" s="24">
        <v>3408.5</v>
      </c>
    </row>
    <row r="237" spans="1:11" ht="12.75">
      <c r="A237" s="476"/>
      <c r="B237" s="476"/>
      <c r="C237" s="497"/>
      <c r="D237" s="515" t="s">
        <v>417</v>
      </c>
      <c r="E237" s="399"/>
      <c r="F237" s="401"/>
      <c r="G237" s="401"/>
      <c r="H237" s="148">
        <v>42875</v>
      </c>
      <c r="I237" s="110">
        <f>I236</f>
        <v>3408.5</v>
      </c>
      <c r="J237" s="23"/>
      <c r="K237" s="24"/>
    </row>
    <row r="238" spans="1:11" ht="12.75">
      <c r="A238" s="476"/>
      <c r="B238" s="476"/>
      <c r="C238" s="497"/>
      <c r="D238" s="515" t="s">
        <v>417</v>
      </c>
      <c r="E238" s="399"/>
      <c r="F238" s="401"/>
      <c r="G238" s="401"/>
      <c r="H238" s="148">
        <v>42906</v>
      </c>
      <c r="I238" s="110">
        <f>I237</f>
        <v>3408.5</v>
      </c>
      <c r="J238" s="23"/>
      <c r="K238" s="24"/>
    </row>
    <row r="239" spans="1:11" ht="12.75">
      <c r="A239" s="448"/>
      <c r="B239" s="448"/>
      <c r="C239" s="498"/>
      <c r="D239" s="515" t="s">
        <v>417</v>
      </c>
      <c r="E239" s="399"/>
      <c r="F239" s="401"/>
      <c r="G239" s="401"/>
      <c r="H239" s="148">
        <v>42936</v>
      </c>
      <c r="I239" s="110">
        <f>I238</f>
        <v>3408.5</v>
      </c>
      <c r="J239" s="23"/>
      <c r="K239" s="24"/>
    </row>
    <row r="240" spans="1:11" ht="12.75">
      <c r="A240" s="473">
        <v>22</v>
      </c>
      <c r="B240" s="473" t="s">
        <v>100</v>
      </c>
      <c r="C240" s="493">
        <v>2204204</v>
      </c>
      <c r="D240" s="516" t="s">
        <v>418</v>
      </c>
      <c r="E240" s="403">
        <v>720</v>
      </c>
      <c r="F240" s="404">
        <f>E240*17</f>
        <v>12240</v>
      </c>
      <c r="G240" s="404">
        <v>36720</v>
      </c>
      <c r="H240" s="323">
        <v>42786</v>
      </c>
      <c r="I240" s="107">
        <f>G240/6</f>
        <v>6120</v>
      </c>
      <c r="J240" s="124">
        <v>42786</v>
      </c>
      <c r="K240" s="103">
        <v>6120</v>
      </c>
    </row>
    <row r="241" spans="1:11" ht="12.75">
      <c r="A241" s="474"/>
      <c r="B241" s="474"/>
      <c r="C241" s="494"/>
      <c r="D241" s="516" t="s">
        <v>418</v>
      </c>
      <c r="E241" s="403"/>
      <c r="F241" s="404"/>
      <c r="G241" s="404"/>
      <c r="H241" s="124">
        <v>42814</v>
      </c>
      <c r="I241" s="107">
        <f>I240</f>
        <v>6120</v>
      </c>
      <c r="J241" s="124">
        <v>42817</v>
      </c>
      <c r="K241" s="103">
        <v>6120</v>
      </c>
    </row>
    <row r="242" spans="1:11" ht="12.75">
      <c r="A242" s="474"/>
      <c r="B242" s="474"/>
      <c r="C242" s="494"/>
      <c r="D242" s="516" t="s">
        <v>418</v>
      </c>
      <c r="E242" s="403"/>
      <c r="F242" s="404"/>
      <c r="G242" s="404"/>
      <c r="H242" s="124">
        <v>42845</v>
      </c>
      <c r="I242" s="107">
        <f>I241</f>
        <v>6120</v>
      </c>
      <c r="J242" s="124">
        <v>42843</v>
      </c>
      <c r="K242" s="103">
        <v>6120</v>
      </c>
    </row>
    <row r="243" spans="1:11" ht="12.75">
      <c r="A243" s="474"/>
      <c r="B243" s="474"/>
      <c r="C243" s="494"/>
      <c r="D243" s="516" t="s">
        <v>418</v>
      </c>
      <c r="E243" s="403"/>
      <c r="F243" s="404"/>
      <c r="G243" s="404"/>
      <c r="H243" s="323">
        <v>42875</v>
      </c>
      <c r="I243" s="107">
        <f>I242</f>
        <v>6120</v>
      </c>
      <c r="J243" s="124">
        <v>42873</v>
      </c>
      <c r="K243" s="103">
        <v>6120</v>
      </c>
    </row>
    <row r="244" spans="1:11" ht="12.75">
      <c r="A244" s="474"/>
      <c r="B244" s="474"/>
      <c r="C244" s="494"/>
      <c r="D244" s="516" t="s">
        <v>418</v>
      </c>
      <c r="E244" s="403"/>
      <c r="F244" s="404"/>
      <c r="G244" s="404"/>
      <c r="H244" s="124">
        <v>42906</v>
      </c>
      <c r="I244" s="107">
        <f>I243</f>
        <v>6120</v>
      </c>
      <c r="J244" s="124">
        <v>42905</v>
      </c>
      <c r="K244" s="103">
        <v>6120</v>
      </c>
    </row>
    <row r="245" spans="1:11" ht="12.75">
      <c r="A245" s="475"/>
      <c r="B245" s="475"/>
      <c r="C245" s="495"/>
      <c r="D245" s="516" t="s">
        <v>418</v>
      </c>
      <c r="E245" s="403"/>
      <c r="F245" s="404"/>
      <c r="G245" s="404"/>
      <c r="H245" s="124">
        <v>42936</v>
      </c>
      <c r="I245" s="107">
        <f>I244</f>
        <v>6120</v>
      </c>
      <c r="J245" s="124">
        <v>42934</v>
      </c>
      <c r="K245" s="103">
        <v>6120</v>
      </c>
    </row>
    <row r="246" spans="1:11" ht="12.75">
      <c r="A246" s="447">
        <v>22</v>
      </c>
      <c r="B246" s="447" t="s">
        <v>100</v>
      </c>
      <c r="C246" s="496">
        <v>2204303</v>
      </c>
      <c r="D246" s="515" t="s">
        <v>419</v>
      </c>
      <c r="E246" s="399">
        <v>695</v>
      </c>
      <c r="F246" s="401">
        <f>E246*17</f>
        <v>11815</v>
      </c>
      <c r="G246" s="401">
        <v>35445</v>
      </c>
      <c r="H246" s="23">
        <v>42786</v>
      </c>
      <c r="I246" s="110">
        <f>G246/6</f>
        <v>5907.5</v>
      </c>
      <c r="J246" s="148">
        <v>42914</v>
      </c>
      <c r="K246" s="75">
        <v>5907.5</v>
      </c>
    </row>
    <row r="247" spans="1:11" ht="12.75">
      <c r="A247" s="476"/>
      <c r="B247" s="476"/>
      <c r="C247" s="497"/>
      <c r="D247" s="515" t="s">
        <v>419</v>
      </c>
      <c r="E247" s="399"/>
      <c r="F247" s="401"/>
      <c r="G247" s="401"/>
      <c r="H247" s="23">
        <v>42814</v>
      </c>
      <c r="I247" s="110">
        <f>I246</f>
        <v>5907.5</v>
      </c>
      <c r="J247" s="21">
        <v>42914</v>
      </c>
      <c r="K247" s="75">
        <v>5907.5</v>
      </c>
    </row>
    <row r="248" spans="1:11" ht="12.75">
      <c r="A248" s="476"/>
      <c r="B248" s="476"/>
      <c r="C248" s="497"/>
      <c r="D248" s="515" t="s">
        <v>419</v>
      </c>
      <c r="E248" s="399"/>
      <c r="F248" s="401"/>
      <c r="G248" s="401"/>
      <c r="H248" s="148">
        <v>42845</v>
      </c>
      <c r="I248" s="110">
        <f>I247</f>
        <v>5907.5</v>
      </c>
      <c r="J248" s="148">
        <v>42941</v>
      </c>
      <c r="K248" s="75">
        <v>5907.5</v>
      </c>
    </row>
    <row r="249" spans="1:11" ht="12.75">
      <c r="A249" s="476"/>
      <c r="B249" s="476"/>
      <c r="C249" s="497"/>
      <c r="D249" s="515" t="s">
        <v>419</v>
      </c>
      <c r="E249" s="399"/>
      <c r="F249" s="401"/>
      <c r="G249" s="401"/>
      <c r="H249" s="148">
        <v>42875</v>
      </c>
      <c r="I249" s="110">
        <f>I248</f>
        <v>5907.5</v>
      </c>
      <c r="J249" s="148">
        <v>42941</v>
      </c>
      <c r="K249" s="75">
        <v>5907.5</v>
      </c>
    </row>
    <row r="250" spans="1:11" ht="12.75">
      <c r="A250" s="476"/>
      <c r="B250" s="476"/>
      <c r="C250" s="497"/>
      <c r="D250" s="515" t="s">
        <v>419</v>
      </c>
      <c r="E250" s="399"/>
      <c r="F250" s="401"/>
      <c r="G250" s="401"/>
      <c r="H250" s="148">
        <v>42906</v>
      </c>
      <c r="I250" s="110">
        <f>I249</f>
        <v>5907.5</v>
      </c>
      <c r="J250" s="246"/>
      <c r="K250" s="75"/>
    </row>
    <row r="251" spans="1:11" ht="12.75">
      <c r="A251" s="448"/>
      <c r="B251" s="448"/>
      <c r="C251" s="498"/>
      <c r="D251" s="515" t="s">
        <v>419</v>
      </c>
      <c r="E251" s="399"/>
      <c r="F251" s="401"/>
      <c r="G251" s="401"/>
      <c r="H251" s="148">
        <v>42936</v>
      </c>
      <c r="I251" s="110">
        <f>I250</f>
        <v>5907.5</v>
      </c>
      <c r="J251" s="148"/>
      <c r="K251" s="75"/>
    </row>
    <row r="252" spans="1:11" ht="12.75">
      <c r="A252" s="473">
        <v>22</v>
      </c>
      <c r="B252" s="473" t="s">
        <v>100</v>
      </c>
      <c r="C252" s="493">
        <v>2204352</v>
      </c>
      <c r="D252" s="516" t="s">
        <v>420</v>
      </c>
      <c r="E252" s="403">
        <v>491</v>
      </c>
      <c r="F252" s="404">
        <f>E252*17</f>
        <v>8347</v>
      </c>
      <c r="G252" s="404">
        <v>25041</v>
      </c>
      <c r="H252" s="323">
        <v>42786</v>
      </c>
      <c r="I252" s="107">
        <f>G252/6</f>
        <v>4173.5</v>
      </c>
      <c r="J252" s="124">
        <v>42968</v>
      </c>
      <c r="K252" s="103">
        <v>4173.5</v>
      </c>
    </row>
    <row r="253" spans="1:11" ht="12.75">
      <c r="A253" s="474"/>
      <c r="B253" s="474"/>
      <c r="C253" s="494"/>
      <c r="D253" s="516" t="s">
        <v>420</v>
      </c>
      <c r="E253" s="403"/>
      <c r="F253" s="404"/>
      <c r="G253" s="404"/>
      <c r="H253" s="124">
        <v>42814</v>
      </c>
      <c r="I253" s="107">
        <f>I252</f>
        <v>4173.5</v>
      </c>
      <c r="J253" s="48">
        <v>42968</v>
      </c>
      <c r="K253" s="104">
        <v>4173.5</v>
      </c>
    </row>
    <row r="254" spans="1:11" ht="12.75">
      <c r="A254" s="474"/>
      <c r="B254" s="474"/>
      <c r="C254" s="494"/>
      <c r="D254" s="516" t="s">
        <v>420</v>
      </c>
      <c r="E254" s="403"/>
      <c r="F254" s="404"/>
      <c r="G254" s="404"/>
      <c r="H254" s="124">
        <v>42845</v>
      </c>
      <c r="I254" s="107">
        <f>I253</f>
        <v>4173.5</v>
      </c>
      <c r="J254" s="48">
        <v>42968</v>
      </c>
      <c r="K254" s="104">
        <v>4173.5</v>
      </c>
    </row>
    <row r="255" spans="1:11" ht="12.75">
      <c r="A255" s="474"/>
      <c r="B255" s="474"/>
      <c r="C255" s="494"/>
      <c r="D255" s="516" t="s">
        <v>420</v>
      </c>
      <c r="E255" s="403"/>
      <c r="F255" s="404"/>
      <c r="G255" s="404"/>
      <c r="H255" s="323">
        <v>42875</v>
      </c>
      <c r="I255" s="107">
        <f>I254</f>
        <v>4173.5</v>
      </c>
      <c r="J255" s="48">
        <v>42978</v>
      </c>
      <c r="K255" s="104">
        <v>4173.5</v>
      </c>
    </row>
    <row r="256" spans="1:11" ht="12.75">
      <c r="A256" s="474"/>
      <c r="B256" s="474"/>
      <c r="C256" s="494"/>
      <c r="D256" s="516" t="s">
        <v>420</v>
      </c>
      <c r="E256" s="403"/>
      <c r="F256" s="404"/>
      <c r="G256" s="404"/>
      <c r="H256" s="124">
        <v>42906</v>
      </c>
      <c r="I256" s="107">
        <f>I255</f>
        <v>4173.5</v>
      </c>
      <c r="J256" s="48">
        <v>42978</v>
      </c>
      <c r="K256" s="104">
        <v>4173.5</v>
      </c>
    </row>
    <row r="257" spans="1:11" ht="12.75">
      <c r="A257" s="475"/>
      <c r="B257" s="475"/>
      <c r="C257" s="495"/>
      <c r="D257" s="516" t="s">
        <v>420</v>
      </c>
      <c r="E257" s="403"/>
      <c r="F257" s="404"/>
      <c r="G257" s="404"/>
      <c r="H257" s="124">
        <v>42936</v>
      </c>
      <c r="I257" s="107">
        <f>I256</f>
        <v>4173.5</v>
      </c>
      <c r="J257" s="48">
        <v>42978</v>
      </c>
      <c r="K257" s="104">
        <v>4173.5</v>
      </c>
    </row>
    <row r="258" spans="1:11" ht="12.75">
      <c r="A258" s="447">
        <v>22</v>
      </c>
      <c r="B258" s="447" t="s">
        <v>100</v>
      </c>
      <c r="C258" s="496">
        <v>2204600</v>
      </c>
      <c r="D258" s="515" t="s">
        <v>421</v>
      </c>
      <c r="E258" s="399">
        <v>137</v>
      </c>
      <c r="F258" s="401">
        <f>E258*17</f>
        <v>2329</v>
      </c>
      <c r="G258" s="401">
        <v>6987</v>
      </c>
      <c r="H258" s="23">
        <v>42786</v>
      </c>
      <c r="I258" s="110">
        <f>G258/5</f>
        <v>1397.4</v>
      </c>
      <c r="J258" s="108">
        <v>42962</v>
      </c>
      <c r="K258" s="109">
        <v>1397.4</v>
      </c>
    </row>
    <row r="259" spans="1:11" ht="12.75">
      <c r="A259" s="476"/>
      <c r="B259" s="476"/>
      <c r="C259" s="497"/>
      <c r="D259" s="515" t="s">
        <v>421</v>
      </c>
      <c r="E259" s="399"/>
      <c r="F259" s="401"/>
      <c r="G259" s="401"/>
      <c r="H259" s="23">
        <v>42814</v>
      </c>
      <c r="I259" s="110">
        <f>I258</f>
        <v>1397.4</v>
      </c>
      <c r="J259" s="108">
        <v>42962</v>
      </c>
      <c r="K259" s="109">
        <v>1397.4</v>
      </c>
    </row>
    <row r="260" spans="1:11" ht="12.75">
      <c r="A260" s="476"/>
      <c r="B260" s="476"/>
      <c r="C260" s="497"/>
      <c r="D260" s="515" t="s">
        <v>421</v>
      </c>
      <c r="E260" s="399"/>
      <c r="F260" s="401"/>
      <c r="G260" s="401"/>
      <c r="H260" s="148">
        <v>42845</v>
      </c>
      <c r="I260" s="110">
        <f>I259</f>
        <v>1397.4</v>
      </c>
      <c r="J260" s="108">
        <v>42962</v>
      </c>
      <c r="K260" s="109">
        <v>1397.4</v>
      </c>
    </row>
    <row r="261" spans="1:11" ht="12.75">
      <c r="A261" s="476"/>
      <c r="B261" s="476"/>
      <c r="C261" s="497"/>
      <c r="D261" s="515" t="s">
        <v>421</v>
      </c>
      <c r="E261" s="399"/>
      <c r="F261" s="401"/>
      <c r="G261" s="401"/>
      <c r="H261" s="148">
        <v>42875</v>
      </c>
      <c r="I261" s="110">
        <f>I260</f>
        <v>1397.4</v>
      </c>
      <c r="J261" s="108">
        <v>42962</v>
      </c>
      <c r="K261" s="109">
        <v>1397.4</v>
      </c>
    </row>
    <row r="262" spans="1:11" ht="12.75">
      <c r="A262" s="476"/>
      <c r="B262" s="476"/>
      <c r="C262" s="498"/>
      <c r="D262" s="515" t="s">
        <v>421</v>
      </c>
      <c r="E262" s="399"/>
      <c r="F262" s="401"/>
      <c r="G262" s="401"/>
      <c r="H262" s="148">
        <v>42906</v>
      </c>
      <c r="I262" s="110">
        <f>I261</f>
        <v>1397.4</v>
      </c>
      <c r="J262" s="108">
        <v>42962</v>
      </c>
      <c r="K262" s="109">
        <v>1397.4</v>
      </c>
    </row>
    <row r="263" spans="1:11" ht="12.75">
      <c r="A263" s="473">
        <v>22</v>
      </c>
      <c r="B263" s="473" t="s">
        <v>100</v>
      </c>
      <c r="C263" s="493">
        <v>2204709</v>
      </c>
      <c r="D263" s="516" t="s">
        <v>422</v>
      </c>
      <c r="E263" s="403">
        <v>1198</v>
      </c>
      <c r="F263" s="404">
        <f>E263*17</f>
        <v>20366</v>
      </c>
      <c r="G263" s="404">
        <v>61098</v>
      </c>
      <c r="H263" s="323">
        <v>42786</v>
      </c>
      <c r="I263" s="107">
        <f>G263/6</f>
        <v>10183</v>
      </c>
      <c r="J263" s="48">
        <v>42800</v>
      </c>
      <c r="K263" s="104">
        <v>10183</v>
      </c>
    </row>
    <row r="264" spans="1:11" ht="12.75">
      <c r="A264" s="474"/>
      <c r="B264" s="474"/>
      <c r="C264" s="494"/>
      <c r="D264" s="516" t="s">
        <v>422</v>
      </c>
      <c r="E264" s="403"/>
      <c r="F264" s="404"/>
      <c r="G264" s="404"/>
      <c r="H264" s="124">
        <v>42814</v>
      </c>
      <c r="I264" s="107">
        <f>I263</f>
        <v>10183</v>
      </c>
      <c r="J264" s="48">
        <v>42814</v>
      </c>
      <c r="K264" s="104">
        <v>10183</v>
      </c>
    </row>
    <row r="265" spans="1:11" ht="12.75">
      <c r="A265" s="474"/>
      <c r="B265" s="474"/>
      <c r="C265" s="494"/>
      <c r="D265" s="516" t="s">
        <v>422</v>
      </c>
      <c r="E265" s="403"/>
      <c r="F265" s="404"/>
      <c r="G265" s="404"/>
      <c r="H265" s="124">
        <v>42845</v>
      </c>
      <c r="I265" s="107">
        <f>I264</f>
        <v>10183</v>
      </c>
      <c r="J265" s="48">
        <v>42859</v>
      </c>
      <c r="K265" s="104">
        <v>10183</v>
      </c>
    </row>
    <row r="266" spans="1:11" ht="12.75">
      <c r="A266" s="474"/>
      <c r="B266" s="474"/>
      <c r="C266" s="494"/>
      <c r="D266" s="516" t="s">
        <v>422</v>
      </c>
      <c r="E266" s="403"/>
      <c r="F266" s="404"/>
      <c r="G266" s="404"/>
      <c r="H266" s="323">
        <v>42875</v>
      </c>
      <c r="I266" s="107">
        <f>I265</f>
        <v>10183</v>
      </c>
      <c r="J266" s="48">
        <v>42877</v>
      </c>
      <c r="K266" s="104">
        <v>10183</v>
      </c>
    </row>
    <row r="267" spans="1:11" ht="12.75">
      <c r="A267" s="474"/>
      <c r="B267" s="474"/>
      <c r="C267" s="494"/>
      <c r="D267" s="516" t="s">
        <v>422</v>
      </c>
      <c r="E267" s="403"/>
      <c r="F267" s="404"/>
      <c r="G267" s="404"/>
      <c r="H267" s="124">
        <v>42906</v>
      </c>
      <c r="I267" s="107">
        <f>I266</f>
        <v>10183</v>
      </c>
      <c r="J267" s="48">
        <v>42906</v>
      </c>
      <c r="K267" s="104">
        <v>10183</v>
      </c>
    </row>
    <row r="268" spans="1:11" ht="12.75">
      <c r="A268" s="475"/>
      <c r="B268" s="475"/>
      <c r="C268" s="495"/>
      <c r="D268" s="516" t="s">
        <v>422</v>
      </c>
      <c r="E268" s="403"/>
      <c r="F268" s="404"/>
      <c r="G268" s="404"/>
      <c r="H268" s="124">
        <v>42936</v>
      </c>
      <c r="I268" s="107">
        <f>I267</f>
        <v>10183</v>
      </c>
      <c r="J268" s="48">
        <v>42936</v>
      </c>
      <c r="K268" s="104">
        <v>10183</v>
      </c>
    </row>
    <row r="269" spans="1:11" ht="12.75">
      <c r="A269" s="447">
        <v>22</v>
      </c>
      <c r="B269" s="447" t="s">
        <v>100</v>
      </c>
      <c r="C269" s="496">
        <v>2204808</v>
      </c>
      <c r="D269" s="515" t="s">
        <v>423</v>
      </c>
      <c r="E269" s="399">
        <v>1115</v>
      </c>
      <c r="F269" s="401">
        <f>E269*17</f>
        <v>18955</v>
      </c>
      <c r="G269" s="401">
        <v>56865</v>
      </c>
      <c r="H269" s="23">
        <v>42786</v>
      </c>
      <c r="I269" s="110">
        <f>G269/6</f>
        <v>9477.5</v>
      </c>
      <c r="J269" s="21">
        <v>42907</v>
      </c>
      <c r="K269" s="22">
        <v>9477.5</v>
      </c>
    </row>
    <row r="270" spans="1:11" ht="12.75">
      <c r="A270" s="476"/>
      <c r="B270" s="476"/>
      <c r="C270" s="497"/>
      <c r="D270" s="515" t="s">
        <v>423</v>
      </c>
      <c r="E270" s="399"/>
      <c r="F270" s="401"/>
      <c r="G270" s="401"/>
      <c r="H270" s="23">
        <v>42814</v>
      </c>
      <c r="I270" s="110">
        <f>I269</f>
        <v>9477.5</v>
      </c>
      <c r="J270" s="21">
        <v>42936</v>
      </c>
      <c r="K270" s="22">
        <v>9477.5</v>
      </c>
    </row>
    <row r="271" spans="1:13" ht="12.75">
      <c r="A271" s="476"/>
      <c r="B271" s="476"/>
      <c r="C271" s="497"/>
      <c r="D271" s="515" t="s">
        <v>423</v>
      </c>
      <c r="E271" s="399"/>
      <c r="F271" s="401"/>
      <c r="G271" s="401"/>
      <c r="H271" s="148">
        <v>42845</v>
      </c>
      <c r="I271" s="110">
        <f>I270</f>
        <v>9477.5</v>
      </c>
      <c r="J271" s="21">
        <v>42989</v>
      </c>
      <c r="K271" s="22">
        <v>9477.5</v>
      </c>
      <c r="M271" s="385">
        <v>22637</v>
      </c>
    </row>
    <row r="272" spans="1:13" ht="12.75">
      <c r="A272" s="476"/>
      <c r="B272" s="476"/>
      <c r="C272" s="497"/>
      <c r="D272" s="515" t="s">
        <v>423</v>
      </c>
      <c r="E272" s="399"/>
      <c r="F272" s="401"/>
      <c r="G272" s="401"/>
      <c r="H272" s="148">
        <v>42875</v>
      </c>
      <c r="I272" s="110">
        <f>I271</f>
        <v>9477.5</v>
      </c>
      <c r="J272" s="21"/>
      <c r="K272" s="22"/>
      <c r="M272" s="385">
        <v>22638</v>
      </c>
    </row>
    <row r="273" spans="1:11" ht="12.75">
      <c r="A273" s="476"/>
      <c r="B273" s="476"/>
      <c r="C273" s="497"/>
      <c r="D273" s="515" t="s">
        <v>423</v>
      </c>
      <c r="E273" s="399"/>
      <c r="F273" s="401"/>
      <c r="G273" s="401"/>
      <c r="H273" s="148">
        <v>42906</v>
      </c>
      <c r="I273" s="110">
        <f>I272</f>
        <v>9477.5</v>
      </c>
      <c r="J273" s="21"/>
      <c r="K273" s="22"/>
    </row>
    <row r="274" spans="1:11" ht="12.75">
      <c r="A274" s="448"/>
      <c r="B274" s="448"/>
      <c r="C274" s="498"/>
      <c r="D274" s="515" t="s">
        <v>423</v>
      </c>
      <c r="E274" s="399"/>
      <c r="F274" s="401"/>
      <c r="G274" s="401"/>
      <c r="H274" s="148">
        <v>42936</v>
      </c>
      <c r="I274" s="110">
        <f>I273</f>
        <v>9477.5</v>
      </c>
      <c r="J274" s="21"/>
      <c r="K274" s="22"/>
    </row>
    <row r="275" spans="1:11" ht="12.75">
      <c r="A275" s="473">
        <v>22</v>
      </c>
      <c r="B275" s="473" t="s">
        <v>100</v>
      </c>
      <c r="C275" s="493">
        <v>2205003</v>
      </c>
      <c r="D275" s="516" t="s">
        <v>424</v>
      </c>
      <c r="E275" s="403">
        <v>1292</v>
      </c>
      <c r="F275" s="404">
        <f>E275*17</f>
        <v>21964</v>
      </c>
      <c r="G275" s="404">
        <v>65892</v>
      </c>
      <c r="H275" s="323">
        <v>42786</v>
      </c>
      <c r="I275" s="107">
        <f>G275/6</f>
        <v>10982</v>
      </c>
      <c r="J275" s="46">
        <v>42789</v>
      </c>
      <c r="K275" s="99">
        <v>10982</v>
      </c>
    </row>
    <row r="276" spans="1:11" ht="12.75">
      <c r="A276" s="474"/>
      <c r="B276" s="474"/>
      <c r="C276" s="494"/>
      <c r="D276" s="516" t="s">
        <v>424</v>
      </c>
      <c r="E276" s="403"/>
      <c r="F276" s="404"/>
      <c r="G276" s="404"/>
      <c r="H276" s="124">
        <v>42814</v>
      </c>
      <c r="I276" s="107">
        <f>I275</f>
        <v>10982</v>
      </c>
      <c r="J276" s="46">
        <v>42803</v>
      </c>
      <c r="K276" s="99">
        <v>10982</v>
      </c>
    </row>
    <row r="277" spans="1:11" ht="12.75">
      <c r="A277" s="474"/>
      <c r="B277" s="474"/>
      <c r="C277" s="494"/>
      <c r="D277" s="516" t="s">
        <v>424</v>
      </c>
      <c r="E277" s="403"/>
      <c r="F277" s="404"/>
      <c r="G277" s="404"/>
      <c r="H277" s="124">
        <v>42845</v>
      </c>
      <c r="I277" s="107">
        <f>I276</f>
        <v>10982</v>
      </c>
      <c r="J277" s="46">
        <v>42803</v>
      </c>
      <c r="K277" s="99">
        <v>10982</v>
      </c>
    </row>
    <row r="278" spans="1:11" ht="12.75">
      <c r="A278" s="474"/>
      <c r="B278" s="474"/>
      <c r="C278" s="494"/>
      <c r="D278" s="516" t="s">
        <v>424</v>
      </c>
      <c r="E278" s="403"/>
      <c r="F278" s="404"/>
      <c r="G278" s="404"/>
      <c r="H278" s="323">
        <v>42875</v>
      </c>
      <c r="I278" s="107">
        <f>I277</f>
        <v>10982</v>
      </c>
      <c r="J278" s="46">
        <v>42814</v>
      </c>
      <c r="K278" s="99">
        <v>10982</v>
      </c>
    </row>
    <row r="279" spans="1:11" ht="12.75">
      <c r="A279" s="474"/>
      <c r="B279" s="474"/>
      <c r="C279" s="494"/>
      <c r="D279" s="516" t="s">
        <v>424</v>
      </c>
      <c r="E279" s="403"/>
      <c r="F279" s="404"/>
      <c r="G279" s="404"/>
      <c r="H279" s="124">
        <v>42906</v>
      </c>
      <c r="I279" s="107">
        <f>I278</f>
        <v>10982</v>
      </c>
      <c r="J279" s="46">
        <v>42821</v>
      </c>
      <c r="K279" s="99">
        <v>10982</v>
      </c>
    </row>
    <row r="280" spans="1:11" ht="12.75">
      <c r="A280" s="475"/>
      <c r="B280" s="475"/>
      <c r="C280" s="495"/>
      <c r="D280" s="516" t="s">
        <v>424</v>
      </c>
      <c r="E280" s="403"/>
      <c r="F280" s="404"/>
      <c r="G280" s="404"/>
      <c r="H280" s="124">
        <v>42936</v>
      </c>
      <c r="I280" s="107">
        <f>I279</f>
        <v>10982</v>
      </c>
      <c r="J280" s="46">
        <v>42821</v>
      </c>
      <c r="K280" s="99">
        <v>10982</v>
      </c>
    </row>
    <row r="281" spans="1:11" ht="12.75">
      <c r="A281" s="447">
        <v>22</v>
      </c>
      <c r="B281" s="447" t="s">
        <v>100</v>
      </c>
      <c r="C281" s="477">
        <v>2205201</v>
      </c>
      <c r="D281" s="424" t="s">
        <v>425</v>
      </c>
      <c r="E281" s="399">
        <v>1719</v>
      </c>
      <c r="F281" s="401">
        <f>E281*17</f>
        <v>29223</v>
      </c>
      <c r="G281" s="401">
        <v>87669</v>
      </c>
      <c r="H281" s="23">
        <v>42786</v>
      </c>
      <c r="I281" s="110">
        <f>G281/6</f>
        <v>14611.5</v>
      </c>
      <c r="J281" s="23">
        <v>42802</v>
      </c>
      <c r="K281" s="75">
        <v>14611.5</v>
      </c>
    </row>
    <row r="282" spans="1:11" ht="12.75">
      <c r="A282" s="476"/>
      <c r="B282" s="476"/>
      <c r="C282" s="478"/>
      <c r="D282" s="424" t="s">
        <v>425</v>
      </c>
      <c r="E282" s="399"/>
      <c r="F282" s="401"/>
      <c r="G282" s="401"/>
      <c r="H282" s="23">
        <v>42814</v>
      </c>
      <c r="I282" s="110">
        <f>I281</f>
        <v>14611.5</v>
      </c>
      <c r="J282" s="23">
        <v>42816</v>
      </c>
      <c r="K282" s="75">
        <v>14611.5</v>
      </c>
    </row>
    <row r="283" spans="1:11" ht="12.75">
      <c r="A283" s="476"/>
      <c r="B283" s="476"/>
      <c r="C283" s="478"/>
      <c r="D283" s="424" t="s">
        <v>425</v>
      </c>
      <c r="E283" s="399"/>
      <c r="F283" s="401"/>
      <c r="G283" s="401"/>
      <c r="H283" s="148">
        <v>42845</v>
      </c>
      <c r="I283" s="110">
        <f>I282</f>
        <v>14611.5</v>
      </c>
      <c r="J283" s="148">
        <v>42845</v>
      </c>
      <c r="K283" s="75">
        <v>14611.5</v>
      </c>
    </row>
    <row r="284" spans="1:11" ht="12.75">
      <c r="A284" s="476"/>
      <c r="B284" s="476"/>
      <c r="C284" s="478"/>
      <c r="D284" s="424" t="s">
        <v>425</v>
      </c>
      <c r="E284" s="399"/>
      <c r="F284" s="401"/>
      <c r="G284" s="401"/>
      <c r="H284" s="148">
        <v>42875</v>
      </c>
      <c r="I284" s="110">
        <f>I283</f>
        <v>14611.5</v>
      </c>
      <c r="J284" s="148">
        <v>42874</v>
      </c>
      <c r="K284" s="75">
        <v>14611.5</v>
      </c>
    </row>
    <row r="285" spans="1:11" ht="12.75">
      <c r="A285" s="476"/>
      <c r="B285" s="476"/>
      <c r="C285" s="478"/>
      <c r="D285" s="424" t="s">
        <v>425</v>
      </c>
      <c r="E285" s="399"/>
      <c r="F285" s="401"/>
      <c r="G285" s="401"/>
      <c r="H285" s="148">
        <v>42906</v>
      </c>
      <c r="I285" s="110">
        <f>I284</f>
        <v>14611.5</v>
      </c>
      <c r="J285" s="148">
        <v>42906</v>
      </c>
      <c r="K285" s="24">
        <v>14611.5</v>
      </c>
    </row>
    <row r="286" spans="1:11" ht="12.75">
      <c r="A286" s="448"/>
      <c r="B286" s="448"/>
      <c r="C286" s="432"/>
      <c r="D286" s="424" t="s">
        <v>425</v>
      </c>
      <c r="E286" s="399"/>
      <c r="F286" s="401"/>
      <c r="G286" s="401"/>
      <c r="H286" s="148">
        <v>42936</v>
      </c>
      <c r="I286" s="110">
        <f>I285</f>
        <v>14611.5</v>
      </c>
      <c r="J286" s="148">
        <v>42936</v>
      </c>
      <c r="K286" s="24">
        <v>14611.5</v>
      </c>
    </row>
    <row r="287" spans="1:11" ht="12.75">
      <c r="A287" s="473">
        <v>22</v>
      </c>
      <c r="B287" s="473" t="s">
        <v>100</v>
      </c>
      <c r="C287" s="482">
        <v>2205250</v>
      </c>
      <c r="D287" s="423" t="s">
        <v>426</v>
      </c>
      <c r="E287" s="403">
        <v>79</v>
      </c>
      <c r="F287" s="404">
        <f>E287*17</f>
        <v>1343</v>
      </c>
      <c r="G287" s="404">
        <v>4029</v>
      </c>
      <c r="H287" s="323">
        <v>42786</v>
      </c>
      <c r="I287" s="107">
        <f>G287/5</f>
        <v>805.8</v>
      </c>
      <c r="J287" s="323">
        <v>42783</v>
      </c>
      <c r="K287" s="104">
        <v>805.8</v>
      </c>
    </row>
    <row r="288" spans="1:11" ht="12.75">
      <c r="A288" s="474"/>
      <c r="B288" s="474"/>
      <c r="C288" s="483"/>
      <c r="D288" s="423" t="s">
        <v>426</v>
      </c>
      <c r="E288" s="403"/>
      <c r="F288" s="404"/>
      <c r="G288" s="404"/>
      <c r="H288" s="124">
        <v>42814</v>
      </c>
      <c r="I288" s="107">
        <f>I287</f>
        <v>805.8</v>
      </c>
      <c r="J288" s="124">
        <v>42804</v>
      </c>
      <c r="K288" s="104">
        <v>805.8</v>
      </c>
    </row>
    <row r="289" spans="1:11" ht="12.75">
      <c r="A289" s="474"/>
      <c r="B289" s="474"/>
      <c r="C289" s="483"/>
      <c r="D289" s="423" t="s">
        <v>426</v>
      </c>
      <c r="E289" s="403"/>
      <c r="F289" s="404"/>
      <c r="G289" s="404"/>
      <c r="H289" s="124">
        <v>42845</v>
      </c>
      <c r="I289" s="107">
        <f>I288</f>
        <v>805.8</v>
      </c>
      <c r="J289" s="124"/>
      <c r="K289" s="103"/>
    </row>
    <row r="290" spans="1:11" ht="12.75">
      <c r="A290" s="474"/>
      <c r="B290" s="474"/>
      <c r="C290" s="483"/>
      <c r="D290" s="423" t="s">
        <v>426</v>
      </c>
      <c r="E290" s="403"/>
      <c r="F290" s="404"/>
      <c r="G290" s="404"/>
      <c r="H290" s="323">
        <v>42875</v>
      </c>
      <c r="I290" s="107">
        <f>I289</f>
        <v>805.8</v>
      </c>
      <c r="J290" s="323"/>
      <c r="K290" s="103"/>
    </row>
    <row r="291" spans="1:11" ht="12.75">
      <c r="A291" s="474"/>
      <c r="B291" s="474"/>
      <c r="C291" s="484"/>
      <c r="D291" s="423" t="s">
        <v>426</v>
      </c>
      <c r="E291" s="403"/>
      <c r="F291" s="404"/>
      <c r="G291" s="404"/>
      <c r="H291" s="124">
        <v>42906</v>
      </c>
      <c r="I291" s="107">
        <f>I290</f>
        <v>805.8</v>
      </c>
      <c r="J291" s="124"/>
      <c r="K291" s="103"/>
    </row>
    <row r="292" spans="1:11" ht="12.75">
      <c r="A292" s="447">
        <v>22</v>
      </c>
      <c r="B292" s="447" t="s">
        <v>100</v>
      </c>
      <c r="C292" s="477">
        <v>2205276</v>
      </c>
      <c r="D292" s="424" t="s">
        <v>427</v>
      </c>
      <c r="E292" s="399">
        <v>306</v>
      </c>
      <c r="F292" s="401">
        <f>E292*17</f>
        <v>5202</v>
      </c>
      <c r="G292" s="401">
        <v>15606</v>
      </c>
      <c r="H292" s="23">
        <v>42786</v>
      </c>
      <c r="I292" s="110">
        <f>G292/6</f>
        <v>2601</v>
      </c>
      <c r="J292" s="23">
        <v>42788</v>
      </c>
      <c r="K292" s="24">
        <v>2601</v>
      </c>
    </row>
    <row r="293" spans="1:11" ht="12.75">
      <c r="A293" s="476"/>
      <c r="B293" s="476"/>
      <c r="C293" s="478"/>
      <c r="D293" s="424" t="s">
        <v>427</v>
      </c>
      <c r="E293" s="399"/>
      <c r="F293" s="401"/>
      <c r="G293" s="401"/>
      <c r="H293" s="23">
        <v>42814</v>
      </c>
      <c r="I293" s="110">
        <f>I292</f>
        <v>2601</v>
      </c>
      <c r="J293" s="23">
        <v>42809</v>
      </c>
      <c r="K293" s="24">
        <v>2601</v>
      </c>
    </row>
    <row r="294" spans="1:11" ht="12.75">
      <c r="A294" s="476"/>
      <c r="B294" s="476"/>
      <c r="C294" s="478"/>
      <c r="D294" s="424" t="s">
        <v>427</v>
      </c>
      <c r="E294" s="399"/>
      <c r="F294" s="401"/>
      <c r="G294" s="401"/>
      <c r="H294" s="148">
        <v>42845</v>
      </c>
      <c r="I294" s="110">
        <f>I293</f>
        <v>2601</v>
      </c>
      <c r="J294" s="148">
        <v>42849</v>
      </c>
      <c r="K294" s="24">
        <v>2601</v>
      </c>
    </row>
    <row r="295" spans="1:11" ht="12.75">
      <c r="A295" s="476"/>
      <c r="B295" s="476"/>
      <c r="C295" s="478"/>
      <c r="D295" s="424" t="s">
        <v>427</v>
      </c>
      <c r="E295" s="399"/>
      <c r="F295" s="401"/>
      <c r="G295" s="401"/>
      <c r="H295" s="148">
        <v>42875</v>
      </c>
      <c r="I295" s="110">
        <f>I294</f>
        <v>2601</v>
      </c>
      <c r="J295" s="148"/>
      <c r="K295" s="24"/>
    </row>
    <row r="296" spans="1:11" ht="12.75">
      <c r="A296" s="476"/>
      <c r="B296" s="476"/>
      <c r="C296" s="478"/>
      <c r="D296" s="424" t="s">
        <v>427</v>
      </c>
      <c r="E296" s="399"/>
      <c r="F296" s="401"/>
      <c r="G296" s="401"/>
      <c r="H296" s="148">
        <v>42906</v>
      </c>
      <c r="I296" s="110">
        <f>I295</f>
        <v>2601</v>
      </c>
      <c r="J296" s="148">
        <v>42908</v>
      </c>
      <c r="K296" s="24">
        <v>2601</v>
      </c>
    </row>
    <row r="297" spans="1:11" ht="12.75">
      <c r="A297" s="448"/>
      <c r="B297" s="448"/>
      <c r="C297" s="432"/>
      <c r="D297" s="424" t="s">
        <v>427</v>
      </c>
      <c r="E297" s="399"/>
      <c r="F297" s="401"/>
      <c r="G297" s="401"/>
      <c r="H297" s="148">
        <v>42936</v>
      </c>
      <c r="I297" s="110">
        <f>I296</f>
        <v>2601</v>
      </c>
      <c r="J297" s="148">
        <v>42936</v>
      </c>
      <c r="K297" s="24">
        <v>2601</v>
      </c>
    </row>
    <row r="298" spans="1:11" ht="12.75">
      <c r="A298" s="473">
        <v>22</v>
      </c>
      <c r="B298" s="473" t="s">
        <v>100</v>
      </c>
      <c r="C298" s="482">
        <v>2205458</v>
      </c>
      <c r="D298" s="423" t="s">
        <v>428</v>
      </c>
      <c r="E298" s="403">
        <v>120</v>
      </c>
      <c r="F298" s="404">
        <f>E298*17</f>
        <v>2040</v>
      </c>
      <c r="G298" s="404">
        <v>6120</v>
      </c>
      <c r="H298" s="323">
        <v>42786</v>
      </c>
      <c r="I298" s="107">
        <f>G298/5</f>
        <v>1224</v>
      </c>
      <c r="J298" s="323">
        <v>42947</v>
      </c>
      <c r="K298" s="104">
        <v>1224</v>
      </c>
    </row>
    <row r="299" spans="1:11" ht="12.75">
      <c r="A299" s="474"/>
      <c r="B299" s="474"/>
      <c r="C299" s="483"/>
      <c r="D299" s="423" t="s">
        <v>428</v>
      </c>
      <c r="E299" s="403"/>
      <c r="F299" s="404"/>
      <c r="G299" s="404"/>
      <c r="H299" s="124">
        <v>42814</v>
      </c>
      <c r="I299" s="107">
        <f>I298</f>
        <v>1224</v>
      </c>
      <c r="J299" s="124">
        <v>42814</v>
      </c>
      <c r="K299" s="104">
        <v>1224</v>
      </c>
    </row>
    <row r="300" spans="1:11" ht="12.75">
      <c r="A300" s="474"/>
      <c r="B300" s="474"/>
      <c r="C300" s="483"/>
      <c r="D300" s="423" t="s">
        <v>428</v>
      </c>
      <c r="E300" s="403"/>
      <c r="F300" s="404"/>
      <c r="G300" s="404"/>
      <c r="H300" s="124">
        <v>42845</v>
      </c>
      <c r="I300" s="107">
        <f>I299</f>
        <v>1224</v>
      </c>
      <c r="J300" s="124">
        <v>42845</v>
      </c>
      <c r="K300" s="104">
        <v>1224</v>
      </c>
    </row>
    <row r="301" spans="1:11" ht="12.75">
      <c r="A301" s="474"/>
      <c r="B301" s="474"/>
      <c r="C301" s="483"/>
      <c r="D301" s="423" t="s">
        <v>428</v>
      </c>
      <c r="E301" s="403"/>
      <c r="F301" s="404"/>
      <c r="G301" s="404"/>
      <c r="H301" s="323">
        <v>42875</v>
      </c>
      <c r="I301" s="107">
        <f>I300</f>
        <v>1224</v>
      </c>
      <c r="J301" s="323">
        <v>42874</v>
      </c>
      <c r="K301" s="104">
        <v>1224</v>
      </c>
    </row>
    <row r="302" spans="1:11" ht="12.75">
      <c r="A302" s="474"/>
      <c r="B302" s="474"/>
      <c r="C302" s="484"/>
      <c r="D302" s="423" t="s">
        <v>428</v>
      </c>
      <c r="E302" s="403"/>
      <c r="F302" s="404"/>
      <c r="G302" s="404"/>
      <c r="H302" s="124">
        <v>42906</v>
      </c>
      <c r="I302" s="107">
        <f>I301</f>
        <v>1224</v>
      </c>
      <c r="J302" s="124">
        <v>42906</v>
      </c>
      <c r="K302" s="104">
        <v>1224</v>
      </c>
    </row>
    <row r="303" spans="1:11" ht="12.75">
      <c r="A303" s="447">
        <v>22</v>
      </c>
      <c r="B303" s="447" t="s">
        <v>100</v>
      </c>
      <c r="C303" s="477">
        <v>2205516</v>
      </c>
      <c r="D303" s="424" t="s">
        <v>429</v>
      </c>
      <c r="E303" s="399">
        <v>613</v>
      </c>
      <c r="F303" s="401">
        <f>E303*17</f>
        <v>10421</v>
      </c>
      <c r="G303" s="401">
        <v>31263</v>
      </c>
      <c r="H303" s="23">
        <v>42786</v>
      </c>
      <c r="I303" s="110">
        <f>G303/6</f>
        <v>5210.5</v>
      </c>
      <c r="J303" s="23">
        <v>42789</v>
      </c>
      <c r="K303" s="24">
        <v>5210.5</v>
      </c>
    </row>
    <row r="304" spans="1:11" ht="12.75">
      <c r="A304" s="476"/>
      <c r="B304" s="476"/>
      <c r="C304" s="478"/>
      <c r="D304" s="424" t="s">
        <v>429</v>
      </c>
      <c r="E304" s="399"/>
      <c r="F304" s="401"/>
      <c r="G304" s="401"/>
      <c r="H304" s="23">
        <v>42814</v>
      </c>
      <c r="I304" s="110">
        <f>I303</f>
        <v>5210.5</v>
      </c>
      <c r="J304" s="23">
        <v>42803</v>
      </c>
      <c r="K304" s="24">
        <v>5210.5</v>
      </c>
    </row>
    <row r="305" spans="1:11" ht="12.75">
      <c r="A305" s="476"/>
      <c r="B305" s="476"/>
      <c r="C305" s="478"/>
      <c r="D305" s="424" t="s">
        <v>429</v>
      </c>
      <c r="E305" s="399"/>
      <c r="F305" s="401"/>
      <c r="G305" s="401"/>
      <c r="H305" s="148">
        <v>42845</v>
      </c>
      <c r="I305" s="110">
        <f>I304</f>
        <v>5210.5</v>
      </c>
      <c r="J305" s="148">
        <v>42845</v>
      </c>
      <c r="K305" s="24">
        <v>5210.5</v>
      </c>
    </row>
    <row r="306" spans="1:11" ht="12.75">
      <c r="A306" s="476"/>
      <c r="B306" s="476"/>
      <c r="C306" s="478"/>
      <c r="D306" s="424" t="s">
        <v>429</v>
      </c>
      <c r="E306" s="399"/>
      <c r="F306" s="401"/>
      <c r="G306" s="401"/>
      <c r="H306" s="148">
        <v>42875</v>
      </c>
      <c r="I306" s="110">
        <f>I305</f>
        <v>5210.5</v>
      </c>
      <c r="J306" s="148">
        <v>42914</v>
      </c>
      <c r="K306" s="24">
        <v>5210.5</v>
      </c>
    </row>
    <row r="307" spans="1:11" ht="12.75">
      <c r="A307" s="476"/>
      <c r="B307" s="476"/>
      <c r="C307" s="478"/>
      <c r="D307" s="424" t="s">
        <v>429</v>
      </c>
      <c r="E307" s="399"/>
      <c r="F307" s="401"/>
      <c r="G307" s="401"/>
      <c r="H307" s="148">
        <v>42906</v>
      </c>
      <c r="I307" s="110">
        <f>I306</f>
        <v>5210.5</v>
      </c>
      <c r="J307" s="148">
        <v>42926</v>
      </c>
      <c r="K307" s="24">
        <v>5210.5</v>
      </c>
    </row>
    <row r="308" spans="1:11" ht="12.75">
      <c r="A308" s="448"/>
      <c r="B308" s="448"/>
      <c r="C308" s="432"/>
      <c r="D308" s="424" t="s">
        <v>429</v>
      </c>
      <c r="E308" s="399"/>
      <c r="F308" s="401"/>
      <c r="G308" s="401"/>
      <c r="H308" s="148">
        <v>42936</v>
      </c>
      <c r="I308" s="110">
        <f>I307</f>
        <v>5210.5</v>
      </c>
      <c r="J308" s="148">
        <v>42929</v>
      </c>
      <c r="K308" s="24">
        <v>5210.5</v>
      </c>
    </row>
    <row r="309" spans="1:11" ht="12.75">
      <c r="A309" s="473">
        <v>22</v>
      </c>
      <c r="B309" s="473" t="s">
        <v>100</v>
      </c>
      <c r="C309" s="482">
        <v>2205573</v>
      </c>
      <c r="D309" s="423" t="s">
        <v>430</v>
      </c>
      <c r="E309" s="403">
        <v>136</v>
      </c>
      <c r="F309" s="404">
        <f>E309*17</f>
        <v>2312</v>
      </c>
      <c r="G309" s="404">
        <v>6936</v>
      </c>
      <c r="H309" s="323">
        <v>42786</v>
      </c>
      <c r="I309" s="107">
        <f>G309/5</f>
        <v>1387.2</v>
      </c>
      <c r="J309" s="323">
        <v>42796</v>
      </c>
      <c r="K309" s="104">
        <v>1387.2</v>
      </c>
    </row>
    <row r="310" spans="1:11" ht="12.75">
      <c r="A310" s="474"/>
      <c r="B310" s="474"/>
      <c r="C310" s="483"/>
      <c r="D310" s="423" t="s">
        <v>430</v>
      </c>
      <c r="E310" s="403"/>
      <c r="F310" s="404"/>
      <c r="G310" s="404"/>
      <c r="H310" s="124">
        <v>42814</v>
      </c>
      <c r="I310" s="107">
        <f>I309</f>
        <v>1387.2</v>
      </c>
      <c r="J310" s="124"/>
      <c r="K310" s="104"/>
    </row>
    <row r="311" spans="1:11" ht="12.75">
      <c r="A311" s="474"/>
      <c r="B311" s="474"/>
      <c r="C311" s="483"/>
      <c r="D311" s="423" t="s">
        <v>430</v>
      </c>
      <c r="E311" s="403"/>
      <c r="F311" s="404"/>
      <c r="G311" s="404"/>
      <c r="H311" s="124">
        <v>42845</v>
      </c>
      <c r="I311" s="107">
        <f>I310</f>
        <v>1387.2</v>
      </c>
      <c r="J311" s="124"/>
      <c r="K311" s="104"/>
    </row>
    <row r="312" spans="1:11" ht="12.75">
      <c r="A312" s="474"/>
      <c r="B312" s="474"/>
      <c r="C312" s="483"/>
      <c r="D312" s="423" t="s">
        <v>430</v>
      </c>
      <c r="E312" s="403"/>
      <c r="F312" s="404"/>
      <c r="G312" s="404"/>
      <c r="H312" s="323">
        <v>42875</v>
      </c>
      <c r="I312" s="107">
        <f>I311</f>
        <v>1387.2</v>
      </c>
      <c r="J312" s="323"/>
      <c r="K312" s="104"/>
    </row>
    <row r="313" spans="1:11" ht="12.75">
      <c r="A313" s="474"/>
      <c r="B313" s="474"/>
      <c r="C313" s="484"/>
      <c r="D313" s="423" t="s">
        <v>430</v>
      </c>
      <c r="E313" s="403"/>
      <c r="F313" s="404"/>
      <c r="G313" s="404"/>
      <c r="H313" s="124">
        <v>42906</v>
      </c>
      <c r="I313" s="107">
        <f>I312</f>
        <v>1387.2</v>
      </c>
      <c r="J313" s="124"/>
      <c r="K313" s="104"/>
    </row>
    <row r="314" spans="1:11" ht="12.75">
      <c r="A314" s="447">
        <v>22</v>
      </c>
      <c r="B314" s="447" t="s">
        <v>100</v>
      </c>
      <c r="C314" s="477">
        <v>2205581</v>
      </c>
      <c r="D314" s="424" t="s">
        <v>431</v>
      </c>
      <c r="E314" s="399">
        <v>99</v>
      </c>
      <c r="F314" s="401">
        <f>E314*17</f>
        <v>1683</v>
      </c>
      <c r="G314" s="401">
        <v>5049</v>
      </c>
      <c r="H314" s="23">
        <v>42786</v>
      </c>
      <c r="I314" s="110">
        <f>G314/5</f>
        <v>1009.8</v>
      </c>
      <c r="J314" s="23">
        <v>42817</v>
      </c>
      <c r="K314" s="24">
        <v>1009.8</v>
      </c>
    </row>
    <row r="315" spans="1:11" ht="12.75">
      <c r="A315" s="476"/>
      <c r="B315" s="476"/>
      <c r="C315" s="478"/>
      <c r="D315" s="424" t="s">
        <v>431</v>
      </c>
      <c r="E315" s="399"/>
      <c r="F315" s="401"/>
      <c r="G315" s="401"/>
      <c r="H315" s="23">
        <v>42814</v>
      </c>
      <c r="I315" s="110">
        <f>I314</f>
        <v>1009.8</v>
      </c>
      <c r="J315" s="23">
        <v>42817</v>
      </c>
      <c r="K315" s="24">
        <v>1009.8</v>
      </c>
    </row>
    <row r="316" spans="1:11" ht="12.75">
      <c r="A316" s="476"/>
      <c r="B316" s="476"/>
      <c r="C316" s="478"/>
      <c r="D316" s="424" t="s">
        <v>431</v>
      </c>
      <c r="E316" s="399"/>
      <c r="F316" s="401"/>
      <c r="G316" s="401"/>
      <c r="H316" s="148">
        <v>42845</v>
      </c>
      <c r="I316" s="110">
        <f>I315</f>
        <v>1009.8</v>
      </c>
      <c r="J316" s="148">
        <v>42845</v>
      </c>
      <c r="K316" s="24">
        <v>1009.8</v>
      </c>
    </row>
    <row r="317" spans="1:11" ht="12.75">
      <c r="A317" s="476"/>
      <c r="B317" s="476"/>
      <c r="C317" s="478"/>
      <c r="D317" s="424" t="s">
        <v>431</v>
      </c>
      <c r="E317" s="399"/>
      <c r="F317" s="401"/>
      <c r="G317" s="401"/>
      <c r="H317" s="148">
        <v>42875</v>
      </c>
      <c r="I317" s="110">
        <f>I316</f>
        <v>1009.8</v>
      </c>
      <c r="J317" s="148">
        <v>42881</v>
      </c>
      <c r="K317" s="24">
        <v>1009.8</v>
      </c>
    </row>
    <row r="318" spans="1:11" ht="12.75">
      <c r="A318" s="476"/>
      <c r="B318" s="476"/>
      <c r="C318" s="432"/>
      <c r="D318" s="424" t="s">
        <v>431</v>
      </c>
      <c r="E318" s="399"/>
      <c r="F318" s="401"/>
      <c r="G318" s="401"/>
      <c r="H318" s="148">
        <v>42906</v>
      </c>
      <c r="I318" s="110">
        <f>I317</f>
        <v>1009.8</v>
      </c>
      <c r="J318" s="148">
        <v>42906</v>
      </c>
      <c r="K318" s="24">
        <v>1009.8</v>
      </c>
    </row>
    <row r="319" spans="1:11" ht="12.75">
      <c r="A319" s="473">
        <v>22</v>
      </c>
      <c r="B319" s="473" t="s">
        <v>100</v>
      </c>
      <c r="C319" s="482">
        <v>2205599</v>
      </c>
      <c r="D319" s="423" t="s">
        <v>432</v>
      </c>
      <c r="E319" s="403">
        <v>791</v>
      </c>
      <c r="F319" s="404">
        <f>E319*17</f>
        <v>13447</v>
      </c>
      <c r="G319" s="404">
        <v>40341</v>
      </c>
      <c r="H319" s="323">
        <v>42786</v>
      </c>
      <c r="I319" s="107">
        <f>G319/6</f>
        <v>6723.5</v>
      </c>
      <c r="J319" s="323">
        <v>42786</v>
      </c>
      <c r="K319" s="103">
        <v>6723.5</v>
      </c>
    </row>
    <row r="320" spans="1:11" ht="12.75">
      <c r="A320" s="474"/>
      <c r="B320" s="474"/>
      <c r="C320" s="483"/>
      <c r="D320" s="423" t="s">
        <v>432</v>
      </c>
      <c r="E320" s="403"/>
      <c r="F320" s="404"/>
      <c r="G320" s="404"/>
      <c r="H320" s="124">
        <v>42814</v>
      </c>
      <c r="I320" s="107">
        <f>I319</f>
        <v>6723.5</v>
      </c>
      <c r="J320" s="124"/>
      <c r="K320" s="103"/>
    </row>
    <row r="321" spans="1:11" ht="12.75">
      <c r="A321" s="474"/>
      <c r="B321" s="474"/>
      <c r="C321" s="483"/>
      <c r="D321" s="423" t="s">
        <v>432</v>
      </c>
      <c r="E321" s="403"/>
      <c r="F321" s="404"/>
      <c r="G321" s="404"/>
      <c r="H321" s="124">
        <v>42845</v>
      </c>
      <c r="I321" s="107">
        <f>I320</f>
        <v>6723.5</v>
      </c>
      <c r="J321" s="124"/>
      <c r="K321" s="103"/>
    </row>
    <row r="322" spans="1:11" ht="12.75">
      <c r="A322" s="474"/>
      <c r="B322" s="474"/>
      <c r="C322" s="483"/>
      <c r="D322" s="423" t="s">
        <v>432</v>
      </c>
      <c r="E322" s="403"/>
      <c r="F322" s="404"/>
      <c r="G322" s="404"/>
      <c r="H322" s="323">
        <v>42875</v>
      </c>
      <c r="I322" s="107">
        <f>I321</f>
        <v>6723.5</v>
      </c>
      <c r="J322" s="323"/>
      <c r="K322" s="103"/>
    </row>
    <row r="323" spans="1:11" ht="12.75">
      <c r="A323" s="474"/>
      <c r="B323" s="474"/>
      <c r="C323" s="483"/>
      <c r="D323" s="423" t="s">
        <v>432</v>
      </c>
      <c r="E323" s="403"/>
      <c r="F323" s="404"/>
      <c r="G323" s="404"/>
      <c r="H323" s="124">
        <v>42906</v>
      </c>
      <c r="I323" s="107">
        <f>I322</f>
        <v>6723.5</v>
      </c>
      <c r="J323" s="124"/>
      <c r="K323" s="103"/>
    </row>
    <row r="324" spans="1:11" ht="12.75">
      <c r="A324" s="475"/>
      <c r="B324" s="475"/>
      <c r="C324" s="484"/>
      <c r="D324" s="423" t="s">
        <v>432</v>
      </c>
      <c r="E324" s="403"/>
      <c r="F324" s="404"/>
      <c r="G324" s="404"/>
      <c r="H324" s="124">
        <v>42936</v>
      </c>
      <c r="I324" s="107">
        <f>I323</f>
        <v>6723.5</v>
      </c>
      <c r="J324" s="124"/>
      <c r="K324" s="103"/>
    </row>
    <row r="325" spans="1:11" ht="12.75">
      <c r="A325" s="447">
        <v>22</v>
      </c>
      <c r="B325" s="447" t="s">
        <v>100</v>
      </c>
      <c r="C325" s="477">
        <v>2205540</v>
      </c>
      <c r="D325" s="424" t="s">
        <v>433</v>
      </c>
      <c r="E325" s="399">
        <v>65</v>
      </c>
      <c r="F325" s="401">
        <f>E325*17</f>
        <v>1105</v>
      </c>
      <c r="G325" s="401">
        <v>3315</v>
      </c>
      <c r="H325" s="23">
        <v>42786</v>
      </c>
      <c r="I325" s="110">
        <f>G325/4</f>
        <v>828.75</v>
      </c>
      <c r="J325" s="23"/>
      <c r="K325" s="75"/>
    </row>
    <row r="326" spans="1:11" ht="12.75">
      <c r="A326" s="476"/>
      <c r="B326" s="476"/>
      <c r="C326" s="478"/>
      <c r="D326" s="424" t="s">
        <v>433</v>
      </c>
      <c r="E326" s="399"/>
      <c r="F326" s="401"/>
      <c r="G326" s="401"/>
      <c r="H326" s="23">
        <v>42814</v>
      </c>
      <c r="I326" s="110">
        <f>I325</f>
        <v>828.75</v>
      </c>
      <c r="J326" s="23"/>
      <c r="K326" s="75"/>
    </row>
    <row r="327" spans="1:11" ht="12.75">
      <c r="A327" s="476"/>
      <c r="B327" s="476"/>
      <c r="C327" s="478"/>
      <c r="D327" s="424" t="s">
        <v>433</v>
      </c>
      <c r="E327" s="399"/>
      <c r="F327" s="401"/>
      <c r="G327" s="401"/>
      <c r="H327" s="148">
        <v>42845</v>
      </c>
      <c r="I327" s="110">
        <f>I326</f>
        <v>828.75</v>
      </c>
      <c r="J327" s="148"/>
      <c r="K327" s="24"/>
    </row>
    <row r="328" spans="1:11" ht="12.75">
      <c r="A328" s="476"/>
      <c r="B328" s="476"/>
      <c r="C328" s="432"/>
      <c r="D328" s="424" t="s">
        <v>433</v>
      </c>
      <c r="E328" s="399"/>
      <c r="F328" s="401"/>
      <c r="G328" s="401"/>
      <c r="H328" s="148">
        <v>42875</v>
      </c>
      <c r="I328" s="110">
        <f>I327</f>
        <v>828.75</v>
      </c>
      <c r="J328" s="148"/>
      <c r="K328" s="24"/>
    </row>
    <row r="329" spans="1:11" ht="12.75">
      <c r="A329" s="473">
        <v>22</v>
      </c>
      <c r="B329" s="473" t="s">
        <v>100</v>
      </c>
      <c r="C329" s="482">
        <v>2205706</v>
      </c>
      <c r="D329" s="423" t="s">
        <v>434</v>
      </c>
      <c r="E329" s="403">
        <v>732</v>
      </c>
      <c r="F329" s="404">
        <f>E329*17</f>
        <v>12444</v>
      </c>
      <c r="G329" s="404">
        <v>37332</v>
      </c>
      <c r="H329" s="323">
        <v>42786</v>
      </c>
      <c r="I329" s="107">
        <f>G329/6</f>
        <v>6222</v>
      </c>
      <c r="J329" s="323">
        <v>42786</v>
      </c>
      <c r="K329" s="103">
        <v>6222</v>
      </c>
    </row>
    <row r="330" spans="1:13" ht="12.75">
      <c r="A330" s="474"/>
      <c r="B330" s="474"/>
      <c r="C330" s="483"/>
      <c r="D330" s="423" t="s">
        <v>434</v>
      </c>
      <c r="E330" s="403"/>
      <c r="F330" s="404"/>
      <c r="G330" s="404"/>
      <c r="H330" s="124">
        <v>42814</v>
      </c>
      <c r="I330" s="107">
        <f>I329</f>
        <v>6222</v>
      </c>
      <c r="J330" s="124">
        <v>42957</v>
      </c>
      <c r="K330" s="103">
        <v>6222</v>
      </c>
      <c r="M330">
        <v>22429</v>
      </c>
    </row>
    <row r="331" spans="1:13" ht="12.75">
      <c r="A331" s="474"/>
      <c r="B331" s="474"/>
      <c r="C331" s="483"/>
      <c r="D331" s="423" t="s">
        <v>434</v>
      </c>
      <c r="E331" s="403"/>
      <c r="F331" s="404"/>
      <c r="G331" s="404"/>
      <c r="H331" s="124">
        <v>42845</v>
      </c>
      <c r="I331" s="107">
        <f>I330</f>
        <v>6222</v>
      </c>
      <c r="J331" s="124">
        <v>42957</v>
      </c>
      <c r="K331" s="103">
        <v>6222</v>
      </c>
      <c r="M331">
        <v>22430</v>
      </c>
    </row>
    <row r="332" spans="1:11" ht="12.75">
      <c r="A332" s="474"/>
      <c r="B332" s="474"/>
      <c r="C332" s="483"/>
      <c r="D332" s="423" t="s">
        <v>434</v>
      </c>
      <c r="E332" s="403"/>
      <c r="F332" s="404"/>
      <c r="G332" s="404"/>
      <c r="H332" s="323">
        <v>42875</v>
      </c>
      <c r="I332" s="107">
        <f>I331</f>
        <v>6222</v>
      </c>
      <c r="J332" s="323"/>
      <c r="K332" s="103"/>
    </row>
    <row r="333" spans="1:11" ht="12.75">
      <c r="A333" s="474"/>
      <c r="B333" s="474"/>
      <c r="C333" s="483"/>
      <c r="D333" s="423" t="s">
        <v>434</v>
      </c>
      <c r="E333" s="403"/>
      <c r="F333" s="404"/>
      <c r="G333" s="404"/>
      <c r="H333" s="124">
        <v>42906</v>
      </c>
      <c r="I333" s="107">
        <f>I332</f>
        <v>6222</v>
      </c>
      <c r="J333" s="124"/>
      <c r="K333" s="103"/>
    </row>
    <row r="334" spans="1:11" ht="12.75">
      <c r="A334" s="475"/>
      <c r="B334" s="475"/>
      <c r="C334" s="484"/>
      <c r="D334" s="423" t="s">
        <v>434</v>
      </c>
      <c r="E334" s="403"/>
      <c r="F334" s="404"/>
      <c r="G334" s="404"/>
      <c r="H334" s="124">
        <v>42936</v>
      </c>
      <c r="I334" s="107">
        <f>I333</f>
        <v>6222</v>
      </c>
      <c r="J334" s="124"/>
      <c r="K334" s="103"/>
    </row>
    <row r="335" spans="1:11" ht="12.75">
      <c r="A335" s="447">
        <v>22</v>
      </c>
      <c r="B335" s="447" t="s">
        <v>100</v>
      </c>
      <c r="C335" s="477">
        <v>2205953</v>
      </c>
      <c r="D335" s="424" t="s">
        <v>435</v>
      </c>
      <c r="E335" s="399">
        <v>238</v>
      </c>
      <c r="F335" s="401">
        <f>E335*17</f>
        <v>4046</v>
      </c>
      <c r="G335" s="401">
        <v>12138</v>
      </c>
      <c r="H335" s="23">
        <v>42786</v>
      </c>
      <c r="I335" s="110">
        <f>G335/6</f>
        <v>2023</v>
      </c>
      <c r="J335" s="23"/>
      <c r="K335" s="24"/>
    </row>
    <row r="336" spans="1:11" ht="12.75">
      <c r="A336" s="476"/>
      <c r="B336" s="476"/>
      <c r="C336" s="478"/>
      <c r="D336" s="424" t="s">
        <v>435</v>
      </c>
      <c r="E336" s="399"/>
      <c r="F336" s="401"/>
      <c r="G336" s="401"/>
      <c r="H336" s="23">
        <v>42814</v>
      </c>
      <c r="I336" s="110">
        <f>I335</f>
        <v>2023</v>
      </c>
      <c r="J336" s="23"/>
      <c r="K336" s="24"/>
    </row>
    <row r="337" spans="1:11" ht="12.75">
      <c r="A337" s="476"/>
      <c r="B337" s="476"/>
      <c r="C337" s="478"/>
      <c r="D337" s="424" t="s">
        <v>435</v>
      </c>
      <c r="E337" s="399"/>
      <c r="F337" s="401"/>
      <c r="G337" s="401"/>
      <c r="H337" s="148">
        <v>42845</v>
      </c>
      <c r="I337" s="110">
        <f>I336</f>
        <v>2023</v>
      </c>
      <c r="J337" s="148"/>
      <c r="K337" s="24"/>
    </row>
    <row r="338" spans="1:11" ht="12.75">
      <c r="A338" s="476"/>
      <c r="B338" s="476"/>
      <c r="C338" s="478"/>
      <c r="D338" s="424" t="s">
        <v>435</v>
      </c>
      <c r="E338" s="399"/>
      <c r="F338" s="401"/>
      <c r="G338" s="401"/>
      <c r="H338" s="148">
        <v>42875</v>
      </c>
      <c r="I338" s="110">
        <f>I337</f>
        <v>2023</v>
      </c>
      <c r="J338" s="148"/>
      <c r="K338" s="24"/>
    </row>
    <row r="339" spans="1:11" ht="12.75">
      <c r="A339" s="476"/>
      <c r="B339" s="476"/>
      <c r="C339" s="478"/>
      <c r="D339" s="424" t="s">
        <v>435</v>
      </c>
      <c r="E339" s="399"/>
      <c r="F339" s="401"/>
      <c r="G339" s="401"/>
      <c r="H339" s="148">
        <v>42906</v>
      </c>
      <c r="I339" s="110">
        <f>I338</f>
        <v>2023</v>
      </c>
      <c r="J339" s="148"/>
      <c r="K339" s="24"/>
    </row>
    <row r="340" spans="1:11" ht="12.75">
      <c r="A340" s="448"/>
      <c r="B340" s="448"/>
      <c r="C340" s="432"/>
      <c r="D340" s="424" t="s">
        <v>435</v>
      </c>
      <c r="E340" s="399"/>
      <c r="F340" s="401"/>
      <c r="G340" s="401"/>
      <c r="H340" s="148">
        <v>42936</v>
      </c>
      <c r="I340" s="110">
        <f>I339</f>
        <v>2023</v>
      </c>
      <c r="J340" s="148"/>
      <c r="K340" s="24"/>
    </row>
    <row r="341" spans="1:11" ht="12.75">
      <c r="A341" s="473">
        <v>22</v>
      </c>
      <c r="B341" s="473" t="s">
        <v>100</v>
      </c>
      <c r="C341" s="493">
        <v>2206050</v>
      </c>
      <c r="D341" s="516" t="s">
        <v>436</v>
      </c>
      <c r="E341" s="403">
        <v>1100</v>
      </c>
      <c r="F341" s="404">
        <f>E341*17</f>
        <v>18700</v>
      </c>
      <c r="G341" s="404">
        <v>56100</v>
      </c>
      <c r="H341" s="323">
        <v>42786</v>
      </c>
      <c r="I341" s="107">
        <f>G341/6</f>
        <v>9350</v>
      </c>
      <c r="J341" s="48">
        <v>42864</v>
      </c>
      <c r="K341" s="104">
        <v>9350</v>
      </c>
    </row>
    <row r="342" spans="1:11" ht="12.75">
      <c r="A342" s="474"/>
      <c r="B342" s="474"/>
      <c r="C342" s="494"/>
      <c r="D342" s="516" t="s">
        <v>436</v>
      </c>
      <c r="E342" s="403"/>
      <c r="F342" s="404"/>
      <c r="G342" s="404"/>
      <c r="H342" s="124">
        <v>42814</v>
      </c>
      <c r="I342" s="107">
        <f>I341</f>
        <v>9350</v>
      </c>
      <c r="J342" s="48">
        <v>42864</v>
      </c>
      <c r="K342" s="104">
        <v>9350</v>
      </c>
    </row>
    <row r="343" spans="1:11" ht="12.75">
      <c r="A343" s="474"/>
      <c r="B343" s="474"/>
      <c r="C343" s="494"/>
      <c r="D343" s="516" t="s">
        <v>436</v>
      </c>
      <c r="E343" s="403"/>
      <c r="F343" s="404"/>
      <c r="G343" s="404"/>
      <c r="H343" s="124">
        <v>42845</v>
      </c>
      <c r="I343" s="107">
        <f>I342</f>
        <v>9350</v>
      </c>
      <c r="J343" s="48">
        <v>42864</v>
      </c>
      <c r="K343" s="104">
        <v>9350</v>
      </c>
    </row>
    <row r="344" spans="1:11" ht="12.75">
      <c r="A344" s="474"/>
      <c r="B344" s="474"/>
      <c r="C344" s="494"/>
      <c r="D344" s="516" t="s">
        <v>436</v>
      </c>
      <c r="E344" s="403"/>
      <c r="F344" s="404"/>
      <c r="G344" s="404"/>
      <c r="H344" s="323">
        <v>42875</v>
      </c>
      <c r="I344" s="107">
        <f>I343</f>
        <v>9350</v>
      </c>
      <c r="J344" s="48">
        <v>42874</v>
      </c>
      <c r="K344" s="104">
        <v>9350</v>
      </c>
    </row>
    <row r="345" spans="1:11" ht="12.75">
      <c r="A345" s="474"/>
      <c r="B345" s="474"/>
      <c r="C345" s="494"/>
      <c r="D345" s="516" t="s">
        <v>436</v>
      </c>
      <c r="E345" s="403"/>
      <c r="F345" s="404"/>
      <c r="G345" s="404"/>
      <c r="H345" s="124">
        <v>42906</v>
      </c>
      <c r="I345" s="107">
        <f>I344</f>
        <v>9350</v>
      </c>
      <c r="J345" s="48">
        <v>42906</v>
      </c>
      <c r="K345" s="104">
        <v>9350</v>
      </c>
    </row>
    <row r="346" spans="1:11" ht="12.75">
      <c r="A346" s="475"/>
      <c r="B346" s="475"/>
      <c r="C346" s="495"/>
      <c r="D346" s="516" t="s">
        <v>436</v>
      </c>
      <c r="E346" s="403"/>
      <c r="F346" s="404"/>
      <c r="G346" s="404"/>
      <c r="H346" s="124">
        <v>42936</v>
      </c>
      <c r="I346" s="107">
        <f>I345</f>
        <v>9350</v>
      </c>
      <c r="J346" s="48">
        <v>42936</v>
      </c>
      <c r="K346" s="104">
        <v>9350</v>
      </c>
    </row>
    <row r="347" spans="1:11" ht="12.75">
      <c r="A347" s="447">
        <v>22</v>
      </c>
      <c r="B347" s="447" t="s">
        <v>100</v>
      </c>
      <c r="C347" s="477">
        <v>2206209</v>
      </c>
      <c r="D347" s="424" t="s">
        <v>437</v>
      </c>
      <c r="E347" s="399">
        <v>415</v>
      </c>
      <c r="F347" s="401">
        <f>E347*17</f>
        <v>7055</v>
      </c>
      <c r="G347" s="401">
        <v>21165</v>
      </c>
      <c r="H347" s="23">
        <v>42786</v>
      </c>
      <c r="I347" s="110">
        <f>G347/6</f>
        <v>3527.5</v>
      </c>
      <c r="J347" s="23"/>
      <c r="K347" s="75"/>
    </row>
    <row r="348" spans="1:11" ht="12.75">
      <c r="A348" s="476"/>
      <c r="B348" s="476"/>
      <c r="C348" s="478"/>
      <c r="D348" s="424" t="s">
        <v>437</v>
      </c>
      <c r="E348" s="399"/>
      <c r="F348" s="401"/>
      <c r="G348" s="401"/>
      <c r="H348" s="23">
        <v>42814</v>
      </c>
      <c r="I348" s="110">
        <f>I347</f>
        <v>3527.5</v>
      </c>
      <c r="J348" s="23">
        <v>42887</v>
      </c>
      <c r="K348" s="75">
        <v>3527.5</v>
      </c>
    </row>
    <row r="349" spans="1:11" ht="12.75">
      <c r="A349" s="476"/>
      <c r="B349" s="476"/>
      <c r="C349" s="478"/>
      <c r="D349" s="424" t="s">
        <v>437</v>
      </c>
      <c r="E349" s="399"/>
      <c r="F349" s="401"/>
      <c r="G349" s="401"/>
      <c r="H349" s="148">
        <v>42845</v>
      </c>
      <c r="I349" s="110">
        <f>I348</f>
        <v>3527.5</v>
      </c>
      <c r="J349" s="23">
        <v>42887</v>
      </c>
      <c r="K349" s="75">
        <v>3527.5</v>
      </c>
    </row>
    <row r="350" spans="1:11" ht="12.75">
      <c r="A350" s="476"/>
      <c r="B350" s="476"/>
      <c r="C350" s="478"/>
      <c r="D350" s="424" t="s">
        <v>437</v>
      </c>
      <c r="E350" s="399"/>
      <c r="F350" s="401"/>
      <c r="G350" s="401"/>
      <c r="H350" s="148">
        <v>42875</v>
      </c>
      <c r="I350" s="110">
        <f>I349</f>
        <v>3527.5</v>
      </c>
      <c r="J350" s="23">
        <v>42887</v>
      </c>
      <c r="K350" s="75">
        <v>3527.5</v>
      </c>
    </row>
    <row r="351" spans="1:11" ht="12.75">
      <c r="A351" s="476"/>
      <c r="B351" s="476"/>
      <c r="C351" s="478"/>
      <c r="D351" s="424" t="s">
        <v>437</v>
      </c>
      <c r="E351" s="399"/>
      <c r="F351" s="401"/>
      <c r="G351" s="401"/>
      <c r="H351" s="148">
        <v>42906</v>
      </c>
      <c r="I351" s="110">
        <f>I350</f>
        <v>3527.5</v>
      </c>
      <c r="J351" s="148"/>
      <c r="K351" s="24"/>
    </row>
    <row r="352" spans="1:11" ht="12.75">
      <c r="A352" s="448"/>
      <c r="B352" s="448"/>
      <c r="C352" s="432"/>
      <c r="D352" s="424" t="s">
        <v>437</v>
      </c>
      <c r="E352" s="399"/>
      <c r="F352" s="401"/>
      <c r="G352" s="401"/>
      <c r="H352" s="148">
        <v>42936</v>
      </c>
      <c r="I352" s="110">
        <f>I351</f>
        <v>3527.5</v>
      </c>
      <c r="J352" s="148"/>
      <c r="K352" s="24"/>
    </row>
    <row r="353" spans="1:11" ht="12.75">
      <c r="A353" s="473">
        <v>22</v>
      </c>
      <c r="B353" s="473" t="s">
        <v>100</v>
      </c>
      <c r="C353" s="482">
        <v>2206407</v>
      </c>
      <c r="D353" s="423" t="s">
        <v>438</v>
      </c>
      <c r="E353" s="403">
        <v>273</v>
      </c>
      <c r="F353" s="404">
        <f>E353*17</f>
        <v>4641</v>
      </c>
      <c r="G353" s="404">
        <v>13923</v>
      </c>
      <c r="H353" s="323">
        <v>42786</v>
      </c>
      <c r="I353" s="107">
        <f>G353/6</f>
        <v>2320.5</v>
      </c>
      <c r="J353" s="323">
        <v>42786</v>
      </c>
      <c r="K353" s="104">
        <v>2320.5</v>
      </c>
    </row>
    <row r="354" spans="1:11" ht="12.75">
      <c r="A354" s="474"/>
      <c r="B354" s="474"/>
      <c r="C354" s="483"/>
      <c r="D354" s="423" t="s">
        <v>438</v>
      </c>
      <c r="E354" s="403"/>
      <c r="F354" s="404"/>
      <c r="G354" s="404"/>
      <c r="H354" s="124">
        <v>42814</v>
      </c>
      <c r="I354" s="107">
        <f>I353</f>
        <v>2320.5</v>
      </c>
      <c r="J354" s="124"/>
      <c r="K354" s="104"/>
    </row>
    <row r="355" spans="1:11" ht="12.75">
      <c r="A355" s="474"/>
      <c r="B355" s="474"/>
      <c r="C355" s="483"/>
      <c r="D355" s="423" t="s">
        <v>438</v>
      </c>
      <c r="E355" s="403"/>
      <c r="F355" s="404"/>
      <c r="G355" s="404"/>
      <c r="H355" s="124">
        <v>42845</v>
      </c>
      <c r="I355" s="107">
        <f>I354</f>
        <v>2320.5</v>
      </c>
      <c r="J355" s="124"/>
      <c r="K355" s="103"/>
    </row>
    <row r="356" spans="1:11" ht="12.75">
      <c r="A356" s="474"/>
      <c r="B356" s="474"/>
      <c r="C356" s="483"/>
      <c r="D356" s="423" t="s">
        <v>438</v>
      </c>
      <c r="E356" s="403"/>
      <c r="F356" s="404"/>
      <c r="G356" s="404"/>
      <c r="H356" s="323">
        <v>42875</v>
      </c>
      <c r="I356" s="107">
        <f>I355</f>
        <v>2320.5</v>
      </c>
      <c r="J356" s="323"/>
      <c r="K356" s="103"/>
    </row>
    <row r="357" spans="1:11" ht="12.75">
      <c r="A357" s="474"/>
      <c r="B357" s="474"/>
      <c r="C357" s="483"/>
      <c r="D357" s="423" t="s">
        <v>438</v>
      </c>
      <c r="E357" s="403"/>
      <c r="F357" s="404"/>
      <c r="G357" s="404"/>
      <c r="H357" s="124">
        <v>42906</v>
      </c>
      <c r="I357" s="107">
        <f>I356</f>
        <v>2320.5</v>
      </c>
      <c r="J357" s="124">
        <v>42906</v>
      </c>
      <c r="K357" s="103">
        <v>8347</v>
      </c>
    </row>
    <row r="358" spans="1:11" ht="12.75">
      <c r="A358" s="475"/>
      <c r="B358" s="475"/>
      <c r="C358" s="484"/>
      <c r="D358" s="423" t="s">
        <v>438</v>
      </c>
      <c r="E358" s="403"/>
      <c r="F358" s="404"/>
      <c r="G358" s="404"/>
      <c r="H358" s="124">
        <v>42936</v>
      </c>
      <c r="I358" s="107">
        <f>I357</f>
        <v>2320.5</v>
      </c>
      <c r="J358" s="124"/>
      <c r="K358" s="104"/>
    </row>
    <row r="359" spans="1:11" ht="12.75">
      <c r="A359" s="447">
        <v>22</v>
      </c>
      <c r="B359" s="447" t="s">
        <v>100</v>
      </c>
      <c r="C359" s="477">
        <v>2206506</v>
      </c>
      <c r="D359" s="424" t="s">
        <v>439</v>
      </c>
      <c r="E359" s="399">
        <v>982</v>
      </c>
      <c r="F359" s="401">
        <f>E359*17</f>
        <v>16694</v>
      </c>
      <c r="G359" s="401">
        <v>50082</v>
      </c>
      <c r="H359" s="23">
        <v>42786</v>
      </c>
      <c r="I359" s="110">
        <f>G359/6</f>
        <v>8347</v>
      </c>
      <c r="J359" s="23">
        <v>42787</v>
      </c>
      <c r="K359" s="24">
        <v>8347</v>
      </c>
    </row>
    <row r="360" spans="1:11" ht="12.75">
      <c r="A360" s="476"/>
      <c r="B360" s="476"/>
      <c r="C360" s="478"/>
      <c r="D360" s="424" t="s">
        <v>439</v>
      </c>
      <c r="E360" s="399"/>
      <c r="F360" s="401"/>
      <c r="G360" s="401"/>
      <c r="H360" s="23">
        <v>42814</v>
      </c>
      <c r="I360" s="110">
        <f>I359</f>
        <v>8347</v>
      </c>
      <c r="J360" s="23">
        <v>42814</v>
      </c>
      <c r="K360" s="24">
        <v>8347</v>
      </c>
    </row>
    <row r="361" spans="1:11" ht="12.75">
      <c r="A361" s="476"/>
      <c r="B361" s="476"/>
      <c r="C361" s="478"/>
      <c r="D361" s="424" t="s">
        <v>439</v>
      </c>
      <c r="E361" s="399"/>
      <c r="F361" s="401"/>
      <c r="G361" s="401"/>
      <c r="H361" s="148">
        <v>42845</v>
      </c>
      <c r="I361" s="110">
        <f>I360</f>
        <v>8347</v>
      </c>
      <c r="J361" s="148">
        <v>42845</v>
      </c>
      <c r="K361" s="24">
        <v>8347</v>
      </c>
    </row>
    <row r="362" spans="1:11" ht="12.75">
      <c r="A362" s="476"/>
      <c r="B362" s="476"/>
      <c r="C362" s="478"/>
      <c r="D362" s="424" t="s">
        <v>439</v>
      </c>
      <c r="E362" s="399"/>
      <c r="F362" s="401"/>
      <c r="G362" s="401"/>
      <c r="H362" s="148">
        <v>42875</v>
      </c>
      <c r="I362" s="110">
        <f>I361</f>
        <v>8347</v>
      </c>
      <c r="J362" s="148">
        <v>42877</v>
      </c>
      <c r="K362" s="24">
        <v>8347</v>
      </c>
    </row>
    <row r="363" spans="1:11" ht="12.75">
      <c r="A363" s="476"/>
      <c r="B363" s="476"/>
      <c r="C363" s="478"/>
      <c r="D363" s="424" t="s">
        <v>439</v>
      </c>
      <c r="E363" s="399"/>
      <c r="F363" s="401"/>
      <c r="G363" s="401"/>
      <c r="H363" s="148">
        <v>42906</v>
      </c>
      <c r="I363" s="110">
        <f>I362</f>
        <v>8347</v>
      </c>
      <c r="J363" s="148"/>
      <c r="K363" s="24"/>
    </row>
    <row r="364" spans="1:11" ht="12.75">
      <c r="A364" s="448"/>
      <c r="B364" s="448"/>
      <c r="C364" s="432"/>
      <c r="D364" s="424" t="s">
        <v>439</v>
      </c>
      <c r="E364" s="399"/>
      <c r="F364" s="401"/>
      <c r="G364" s="401"/>
      <c r="H364" s="148">
        <v>42936</v>
      </c>
      <c r="I364" s="110">
        <f>I363</f>
        <v>8347</v>
      </c>
      <c r="J364" s="148">
        <v>42936</v>
      </c>
      <c r="K364" s="24">
        <v>8347</v>
      </c>
    </row>
    <row r="365" spans="1:11" ht="12.75">
      <c r="A365" s="473">
        <v>22</v>
      </c>
      <c r="B365" s="473" t="s">
        <v>100</v>
      </c>
      <c r="C365" s="482">
        <v>2206670</v>
      </c>
      <c r="D365" s="423" t="s">
        <v>440</v>
      </c>
      <c r="E365" s="403">
        <v>240</v>
      </c>
      <c r="F365" s="404">
        <f>E365*17</f>
        <v>4080</v>
      </c>
      <c r="G365" s="404">
        <v>12240</v>
      </c>
      <c r="H365" s="323">
        <v>42786</v>
      </c>
      <c r="I365" s="107">
        <f>G365/6</f>
        <v>2040</v>
      </c>
      <c r="J365" s="323">
        <v>42786</v>
      </c>
      <c r="K365" s="104">
        <v>2040</v>
      </c>
    </row>
    <row r="366" spans="1:11" ht="12.75">
      <c r="A366" s="474"/>
      <c r="B366" s="474"/>
      <c r="C366" s="483"/>
      <c r="D366" s="423" t="s">
        <v>440</v>
      </c>
      <c r="E366" s="403"/>
      <c r="F366" s="404"/>
      <c r="G366" s="404"/>
      <c r="H366" s="124">
        <v>42814</v>
      </c>
      <c r="I366" s="107">
        <f>I365</f>
        <v>2040</v>
      </c>
      <c r="J366" s="124">
        <v>42808</v>
      </c>
      <c r="K366" s="104">
        <v>2040</v>
      </c>
    </row>
    <row r="367" spans="1:11" ht="12.75">
      <c r="A367" s="474"/>
      <c r="B367" s="474"/>
      <c r="C367" s="483"/>
      <c r="D367" s="423" t="s">
        <v>440</v>
      </c>
      <c r="E367" s="403"/>
      <c r="F367" s="404"/>
      <c r="G367" s="404"/>
      <c r="H367" s="124">
        <v>42845</v>
      </c>
      <c r="I367" s="107">
        <f>I366</f>
        <v>2040</v>
      </c>
      <c r="J367" s="124">
        <v>42843</v>
      </c>
      <c r="K367" s="104">
        <v>2040</v>
      </c>
    </row>
    <row r="368" spans="1:11" ht="12.75">
      <c r="A368" s="474"/>
      <c r="B368" s="474"/>
      <c r="C368" s="483"/>
      <c r="D368" s="423" t="s">
        <v>440</v>
      </c>
      <c r="E368" s="403"/>
      <c r="F368" s="404"/>
      <c r="G368" s="404"/>
      <c r="H368" s="323">
        <v>42875</v>
      </c>
      <c r="I368" s="107">
        <f>I367</f>
        <v>2040</v>
      </c>
      <c r="J368" s="323">
        <v>42870</v>
      </c>
      <c r="K368" s="104">
        <v>2040</v>
      </c>
    </row>
    <row r="369" spans="1:11" ht="12.75">
      <c r="A369" s="474"/>
      <c r="B369" s="474"/>
      <c r="C369" s="483"/>
      <c r="D369" s="423" t="s">
        <v>440</v>
      </c>
      <c r="E369" s="403"/>
      <c r="F369" s="404"/>
      <c r="G369" s="404"/>
      <c r="H369" s="124">
        <v>42906</v>
      </c>
      <c r="I369" s="107">
        <f>I368</f>
        <v>2040</v>
      </c>
      <c r="J369" s="124">
        <v>42906</v>
      </c>
      <c r="K369" s="104">
        <v>2040</v>
      </c>
    </row>
    <row r="370" spans="1:11" ht="12.75">
      <c r="A370" s="475"/>
      <c r="B370" s="475"/>
      <c r="C370" s="484"/>
      <c r="D370" s="423" t="s">
        <v>440</v>
      </c>
      <c r="E370" s="403"/>
      <c r="F370" s="404"/>
      <c r="G370" s="404"/>
      <c r="H370" s="124">
        <v>42936</v>
      </c>
      <c r="I370" s="107">
        <f>I369</f>
        <v>2040</v>
      </c>
      <c r="J370" s="124">
        <v>42933</v>
      </c>
      <c r="K370" s="104">
        <v>2040</v>
      </c>
    </row>
    <row r="371" spans="1:11" ht="12.75">
      <c r="A371" s="447">
        <v>22</v>
      </c>
      <c r="B371" s="447" t="s">
        <v>100</v>
      </c>
      <c r="C371" s="477">
        <v>2206696</v>
      </c>
      <c r="D371" s="424" t="s">
        <v>441</v>
      </c>
      <c r="E371" s="399">
        <v>52</v>
      </c>
      <c r="F371" s="401">
        <f>E371*17</f>
        <v>884</v>
      </c>
      <c r="G371" s="401">
        <v>2652</v>
      </c>
      <c r="H371" s="305">
        <v>42786</v>
      </c>
      <c r="I371" s="110">
        <f>G371/3</f>
        <v>884</v>
      </c>
      <c r="J371" s="305">
        <v>42786</v>
      </c>
      <c r="K371" s="75">
        <v>884</v>
      </c>
    </row>
    <row r="372" spans="1:11" ht="12.75">
      <c r="A372" s="476"/>
      <c r="B372" s="476"/>
      <c r="C372" s="478"/>
      <c r="D372" s="424" t="s">
        <v>441</v>
      </c>
      <c r="E372" s="399"/>
      <c r="F372" s="401"/>
      <c r="G372" s="401"/>
      <c r="H372" s="148">
        <v>42814</v>
      </c>
      <c r="I372" s="110">
        <f>I371</f>
        <v>884</v>
      </c>
      <c r="J372" s="148">
        <v>42808</v>
      </c>
      <c r="K372" s="75">
        <v>884</v>
      </c>
    </row>
    <row r="373" spans="1:11" ht="12.75">
      <c r="A373" s="476"/>
      <c r="B373" s="476"/>
      <c r="C373" s="432"/>
      <c r="D373" s="424" t="s">
        <v>441</v>
      </c>
      <c r="E373" s="399"/>
      <c r="F373" s="401"/>
      <c r="G373" s="401"/>
      <c r="H373" s="148">
        <v>42845</v>
      </c>
      <c r="I373" s="110">
        <f>I372</f>
        <v>884</v>
      </c>
      <c r="J373" s="148">
        <v>42844</v>
      </c>
      <c r="K373" s="75">
        <v>884</v>
      </c>
    </row>
    <row r="374" spans="1:11" ht="12.75">
      <c r="A374" s="473">
        <v>22</v>
      </c>
      <c r="B374" s="473" t="s">
        <v>100</v>
      </c>
      <c r="C374" s="482">
        <v>2206704</v>
      </c>
      <c r="D374" s="423" t="s">
        <v>442</v>
      </c>
      <c r="E374" s="403">
        <v>392</v>
      </c>
      <c r="F374" s="404">
        <f>E374*17</f>
        <v>6664</v>
      </c>
      <c r="G374" s="404">
        <v>19992</v>
      </c>
      <c r="H374" s="48">
        <v>42786</v>
      </c>
      <c r="I374" s="107">
        <f>G374/6</f>
        <v>3332</v>
      </c>
      <c r="J374" s="48">
        <v>42786</v>
      </c>
      <c r="K374" s="104">
        <v>3332</v>
      </c>
    </row>
    <row r="375" spans="1:11" ht="12.75">
      <c r="A375" s="474"/>
      <c r="B375" s="474"/>
      <c r="C375" s="483"/>
      <c r="D375" s="423" t="s">
        <v>442</v>
      </c>
      <c r="E375" s="403"/>
      <c r="F375" s="404"/>
      <c r="G375" s="404"/>
      <c r="H375" s="48">
        <v>42814</v>
      </c>
      <c r="I375" s="107">
        <f>I374</f>
        <v>3332</v>
      </c>
      <c r="J375" s="48">
        <v>42964</v>
      </c>
      <c r="K375" s="104">
        <v>3332</v>
      </c>
    </row>
    <row r="376" spans="1:11" ht="12.75">
      <c r="A376" s="474"/>
      <c r="B376" s="474"/>
      <c r="C376" s="483"/>
      <c r="D376" s="423" t="s">
        <v>442</v>
      </c>
      <c r="E376" s="403"/>
      <c r="F376" s="404"/>
      <c r="G376" s="404"/>
      <c r="H376" s="124">
        <v>42845</v>
      </c>
      <c r="I376" s="107">
        <f>I375</f>
        <v>3332</v>
      </c>
      <c r="J376" s="124">
        <v>42964</v>
      </c>
      <c r="K376" s="104">
        <v>3332</v>
      </c>
    </row>
    <row r="377" spans="1:11" ht="12.75">
      <c r="A377" s="474"/>
      <c r="B377" s="474"/>
      <c r="C377" s="483"/>
      <c r="D377" s="423" t="s">
        <v>442</v>
      </c>
      <c r="E377" s="403"/>
      <c r="F377" s="404"/>
      <c r="G377" s="404"/>
      <c r="H377" s="124">
        <v>42875</v>
      </c>
      <c r="I377" s="107">
        <f>I376</f>
        <v>3332</v>
      </c>
      <c r="J377" s="124"/>
      <c r="K377" s="104"/>
    </row>
    <row r="378" spans="1:11" ht="12.75">
      <c r="A378" s="474"/>
      <c r="B378" s="474"/>
      <c r="C378" s="483"/>
      <c r="D378" s="423" t="s">
        <v>442</v>
      </c>
      <c r="E378" s="403"/>
      <c r="F378" s="404"/>
      <c r="G378" s="404"/>
      <c r="H378" s="124">
        <v>42906</v>
      </c>
      <c r="I378" s="107">
        <f>I377</f>
        <v>3332</v>
      </c>
      <c r="J378" s="124"/>
      <c r="K378" s="104"/>
    </row>
    <row r="379" spans="1:11" ht="12.75">
      <c r="A379" s="475"/>
      <c r="B379" s="475"/>
      <c r="C379" s="484"/>
      <c r="D379" s="423" t="s">
        <v>442</v>
      </c>
      <c r="E379" s="403"/>
      <c r="F379" s="404"/>
      <c r="G379" s="404"/>
      <c r="H379" s="124">
        <v>42936</v>
      </c>
      <c r="I379" s="107">
        <f>I378</f>
        <v>3332</v>
      </c>
      <c r="J379" s="124"/>
      <c r="K379" s="104"/>
    </row>
    <row r="380" spans="1:11" ht="12.75">
      <c r="A380" s="447">
        <v>22</v>
      </c>
      <c r="B380" s="447" t="s">
        <v>100</v>
      </c>
      <c r="C380" s="496">
        <v>2206720</v>
      </c>
      <c r="D380" s="515" t="s">
        <v>443</v>
      </c>
      <c r="E380" s="399">
        <v>165</v>
      </c>
      <c r="F380" s="401">
        <f>E380*17</f>
        <v>2805</v>
      </c>
      <c r="G380" s="401">
        <v>8415</v>
      </c>
      <c r="H380" s="305">
        <v>42786</v>
      </c>
      <c r="I380" s="110">
        <f>G380/6</f>
        <v>1402.5</v>
      </c>
      <c r="J380" s="23">
        <v>42786</v>
      </c>
      <c r="K380" s="24">
        <v>1402.5</v>
      </c>
    </row>
    <row r="381" spans="1:11" ht="12.75">
      <c r="A381" s="476"/>
      <c r="B381" s="476"/>
      <c r="C381" s="497"/>
      <c r="D381" s="515" t="s">
        <v>443</v>
      </c>
      <c r="E381" s="399"/>
      <c r="F381" s="401"/>
      <c r="G381" s="401"/>
      <c r="H381" s="148">
        <v>42814</v>
      </c>
      <c r="I381" s="110">
        <f>I380</f>
        <v>1402.5</v>
      </c>
      <c r="J381" s="23">
        <v>42814</v>
      </c>
      <c r="K381" s="24">
        <v>1402.5</v>
      </c>
    </row>
    <row r="382" spans="1:11" ht="12.75">
      <c r="A382" s="476"/>
      <c r="B382" s="476"/>
      <c r="C382" s="497"/>
      <c r="D382" s="515" t="s">
        <v>443</v>
      </c>
      <c r="E382" s="399"/>
      <c r="F382" s="401"/>
      <c r="G382" s="401"/>
      <c r="H382" s="148">
        <v>42845</v>
      </c>
      <c r="I382" s="110">
        <f>I381</f>
        <v>1402.5</v>
      </c>
      <c r="J382" s="23"/>
      <c r="K382" s="24"/>
    </row>
    <row r="383" spans="1:11" ht="12.75">
      <c r="A383" s="476"/>
      <c r="B383" s="476"/>
      <c r="C383" s="497"/>
      <c r="D383" s="515" t="s">
        <v>443</v>
      </c>
      <c r="E383" s="399"/>
      <c r="F383" s="401"/>
      <c r="G383" s="401"/>
      <c r="H383" s="305">
        <v>42875</v>
      </c>
      <c r="I383" s="110">
        <f>I382</f>
        <v>1402.5</v>
      </c>
      <c r="J383" s="23"/>
      <c r="K383" s="24"/>
    </row>
    <row r="384" spans="1:11" ht="12.75">
      <c r="A384" s="476"/>
      <c r="B384" s="476"/>
      <c r="C384" s="497"/>
      <c r="D384" s="515" t="s">
        <v>443</v>
      </c>
      <c r="E384" s="399"/>
      <c r="F384" s="401"/>
      <c r="G384" s="401"/>
      <c r="H384" s="148">
        <v>42906</v>
      </c>
      <c r="I384" s="110">
        <f>I383</f>
        <v>1402.5</v>
      </c>
      <c r="J384" s="23"/>
      <c r="K384" s="24"/>
    </row>
    <row r="385" spans="1:11" ht="12.75">
      <c r="A385" s="448"/>
      <c r="B385" s="448"/>
      <c r="C385" s="498"/>
      <c r="D385" s="515" t="s">
        <v>443</v>
      </c>
      <c r="E385" s="399"/>
      <c r="F385" s="401"/>
      <c r="G385" s="401"/>
      <c r="H385" s="148">
        <v>42936</v>
      </c>
      <c r="I385" s="110">
        <f>I384</f>
        <v>1402.5</v>
      </c>
      <c r="J385" s="23"/>
      <c r="K385" s="24"/>
    </row>
    <row r="386" spans="1:11" ht="12.75">
      <c r="A386" s="473">
        <v>22</v>
      </c>
      <c r="B386" s="473" t="s">
        <v>100</v>
      </c>
      <c r="C386" s="493">
        <v>2206753</v>
      </c>
      <c r="D386" s="516" t="s">
        <v>444</v>
      </c>
      <c r="E386" s="403">
        <v>260</v>
      </c>
      <c r="F386" s="404">
        <f>E386*17</f>
        <v>4420</v>
      </c>
      <c r="G386" s="404">
        <v>13260</v>
      </c>
      <c r="H386" s="48">
        <v>42786</v>
      </c>
      <c r="I386" s="107">
        <f>G386/6</f>
        <v>2210</v>
      </c>
      <c r="J386" s="46"/>
      <c r="K386" s="99"/>
    </row>
    <row r="387" spans="1:11" ht="12.75">
      <c r="A387" s="474"/>
      <c r="B387" s="474"/>
      <c r="C387" s="494"/>
      <c r="D387" s="516" t="s">
        <v>444</v>
      </c>
      <c r="E387" s="403"/>
      <c r="F387" s="404"/>
      <c r="G387" s="404"/>
      <c r="H387" s="48">
        <v>42814</v>
      </c>
      <c r="I387" s="107">
        <f>I386</f>
        <v>2210</v>
      </c>
      <c r="J387" s="46">
        <v>42986</v>
      </c>
      <c r="K387" s="99">
        <v>2210</v>
      </c>
    </row>
    <row r="388" spans="1:11" ht="12.75">
      <c r="A388" s="474"/>
      <c r="B388" s="474"/>
      <c r="C388" s="494"/>
      <c r="D388" s="516" t="s">
        <v>444</v>
      </c>
      <c r="E388" s="403"/>
      <c r="F388" s="404"/>
      <c r="G388" s="404"/>
      <c r="H388" s="124">
        <v>42845</v>
      </c>
      <c r="I388" s="107">
        <f>I387</f>
        <v>2210</v>
      </c>
      <c r="J388" s="46"/>
      <c r="K388" s="99"/>
    </row>
    <row r="389" spans="1:11" ht="12.75">
      <c r="A389" s="474"/>
      <c r="B389" s="474"/>
      <c r="C389" s="494"/>
      <c r="D389" s="516" t="s">
        <v>444</v>
      </c>
      <c r="E389" s="403"/>
      <c r="F389" s="404"/>
      <c r="G389" s="404"/>
      <c r="H389" s="124">
        <v>42875</v>
      </c>
      <c r="I389" s="107">
        <f>I388</f>
        <v>2210</v>
      </c>
      <c r="J389" s="46"/>
      <c r="K389" s="99"/>
    </row>
    <row r="390" spans="1:11" ht="12.75">
      <c r="A390" s="474"/>
      <c r="B390" s="474"/>
      <c r="C390" s="494"/>
      <c r="D390" s="516" t="s">
        <v>444</v>
      </c>
      <c r="E390" s="403"/>
      <c r="F390" s="404"/>
      <c r="G390" s="404"/>
      <c r="H390" s="124">
        <v>42906</v>
      </c>
      <c r="I390" s="107">
        <f>I389</f>
        <v>2210</v>
      </c>
      <c r="J390" s="46">
        <v>42977</v>
      </c>
      <c r="K390" s="99">
        <v>2210</v>
      </c>
    </row>
    <row r="391" spans="1:11" ht="12.75">
      <c r="A391" s="475"/>
      <c r="B391" s="475"/>
      <c r="C391" s="495"/>
      <c r="D391" s="516" t="s">
        <v>444</v>
      </c>
      <c r="E391" s="403"/>
      <c r="F391" s="404"/>
      <c r="G391" s="404"/>
      <c r="H391" s="124">
        <v>42936</v>
      </c>
      <c r="I391" s="107">
        <f>I390</f>
        <v>2210</v>
      </c>
      <c r="J391" s="46">
        <v>42916</v>
      </c>
      <c r="K391" s="99">
        <v>2210</v>
      </c>
    </row>
    <row r="392" spans="1:11" ht="12.75">
      <c r="A392" s="447">
        <v>22</v>
      </c>
      <c r="B392" s="447" t="s">
        <v>100</v>
      </c>
      <c r="C392" s="496">
        <v>2206803</v>
      </c>
      <c r="D392" s="515" t="s">
        <v>445</v>
      </c>
      <c r="E392" s="399">
        <v>109</v>
      </c>
      <c r="F392" s="401">
        <f>E392*17</f>
        <v>1853</v>
      </c>
      <c r="G392" s="401">
        <v>5559</v>
      </c>
      <c r="H392" s="305">
        <v>42786</v>
      </c>
      <c r="I392" s="110">
        <f>G392/5</f>
        <v>1111.8</v>
      </c>
      <c r="J392" s="21"/>
      <c r="K392" s="22"/>
    </row>
    <row r="393" spans="1:11" ht="12.75">
      <c r="A393" s="476"/>
      <c r="B393" s="476"/>
      <c r="C393" s="497"/>
      <c r="D393" s="515" t="s">
        <v>445</v>
      </c>
      <c r="E393" s="399"/>
      <c r="F393" s="401"/>
      <c r="G393" s="401"/>
      <c r="H393" s="148">
        <v>42814</v>
      </c>
      <c r="I393" s="110">
        <f>I392</f>
        <v>1111.8</v>
      </c>
      <c r="J393" s="21"/>
      <c r="K393" s="22"/>
    </row>
    <row r="394" spans="1:11" ht="12.75">
      <c r="A394" s="476"/>
      <c r="B394" s="476"/>
      <c r="C394" s="497"/>
      <c r="D394" s="515" t="s">
        <v>445</v>
      </c>
      <c r="E394" s="399"/>
      <c r="F394" s="401"/>
      <c r="G394" s="401"/>
      <c r="H394" s="148">
        <v>42845</v>
      </c>
      <c r="I394" s="110">
        <f>I393</f>
        <v>1111.8</v>
      </c>
      <c r="J394" s="21"/>
      <c r="K394" s="22"/>
    </row>
    <row r="395" spans="1:11" ht="12.75" customHeight="1">
      <c r="A395" s="476"/>
      <c r="B395" s="476"/>
      <c r="C395" s="497"/>
      <c r="D395" s="515" t="s">
        <v>445</v>
      </c>
      <c r="E395" s="399"/>
      <c r="F395" s="401"/>
      <c r="G395" s="401"/>
      <c r="H395" s="305">
        <v>42875</v>
      </c>
      <c r="I395" s="110">
        <f>I394</f>
        <v>1111.8</v>
      </c>
      <c r="J395" s="21"/>
      <c r="K395" s="22"/>
    </row>
    <row r="396" spans="1:11" ht="12.75" customHeight="1">
      <c r="A396" s="476"/>
      <c r="B396" s="476"/>
      <c r="C396" s="498"/>
      <c r="D396" s="515" t="s">
        <v>445</v>
      </c>
      <c r="E396" s="399"/>
      <c r="F396" s="401"/>
      <c r="G396" s="401"/>
      <c r="H396" s="148">
        <v>42906</v>
      </c>
      <c r="I396" s="110">
        <f>I395</f>
        <v>1111.8</v>
      </c>
      <c r="J396" s="21"/>
      <c r="K396" s="22"/>
    </row>
    <row r="397" spans="1:11" ht="12.75" customHeight="1">
      <c r="A397" s="473">
        <v>22</v>
      </c>
      <c r="B397" s="473" t="s">
        <v>100</v>
      </c>
      <c r="C397" s="482">
        <v>2206951</v>
      </c>
      <c r="D397" s="423" t="s">
        <v>446</v>
      </c>
      <c r="E397" s="403">
        <v>505</v>
      </c>
      <c r="F397" s="404">
        <f>E397*17</f>
        <v>8585</v>
      </c>
      <c r="G397" s="404">
        <f>E397*51</f>
        <v>25755</v>
      </c>
      <c r="H397" s="48">
        <v>42786</v>
      </c>
      <c r="I397" s="107">
        <f>G397/6</f>
        <v>4292.5</v>
      </c>
      <c r="J397" s="48">
        <v>42786</v>
      </c>
      <c r="K397" s="103">
        <v>4292.5</v>
      </c>
    </row>
    <row r="398" spans="1:11" ht="12.75" customHeight="1">
      <c r="A398" s="474"/>
      <c r="B398" s="474"/>
      <c r="C398" s="483"/>
      <c r="D398" s="423" t="s">
        <v>446</v>
      </c>
      <c r="E398" s="403"/>
      <c r="F398" s="404"/>
      <c r="G398" s="404"/>
      <c r="H398" s="48">
        <v>42814</v>
      </c>
      <c r="I398" s="107">
        <f>I397</f>
        <v>4292.5</v>
      </c>
      <c r="J398" s="48">
        <v>42809</v>
      </c>
      <c r="K398" s="103">
        <v>4292.5</v>
      </c>
    </row>
    <row r="399" spans="1:11" ht="12.75" customHeight="1">
      <c r="A399" s="474"/>
      <c r="B399" s="474"/>
      <c r="C399" s="483"/>
      <c r="D399" s="423" t="s">
        <v>446</v>
      </c>
      <c r="E399" s="403"/>
      <c r="F399" s="404"/>
      <c r="G399" s="404"/>
      <c r="H399" s="124">
        <v>42845</v>
      </c>
      <c r="I399" s="107">
        <f>I398</f>
        <v>4292.5</v>
      </c>
      <c r="J399" s="124">
        <v>42842</v>
      </c>
      <c r="K399" s="103">
        <v>4292.5</v>
      </c>
    </row>
    <row r="400" spans="1:11" ht="12.75" customHeight="1">
      <c r="A400" s="474"/>
      <c r="B400" s="474"/>
      <c r="C400" s="483"/>
      <c r="D400" s="423" t="s">
        <v>446</v>
      </c>
      <c r="E400" s="403"/>
      <c r="F400" s="404"/>
      <c r="G400" s="404"/>
      <c r="H400" s="124">
        <v>42875</v>
      </c>
      <c r="I400" s="107">
        <f>I399</f>
        <v>4292.5</v>
      </c>
      <c r="J400" s="124">
        <v>42866</v>
      </c>
      <c r="K400" s="103">
        <v>4292.5</v>
      </c>
    </row>
    <row r="401" spans="1:11" ht="12.75">
      <c r="A401" s="474"/>
      <c r="B401" s="474"/>
      <c r="C401" s="483"/>
      <c r="D401" s="423" t="s">
        <v>446</v>
      </c>
      <c r="E401" s="403"/>
      <c r="F401" s="404"/>
      <c r="G401" s="404"/>
      <c r="H401" s="124">
        <v>42906</v>
      </c>
      <c r="I401" s="107">
        <f>I400</f>
        <v>4292.5</v>
      </c>
      <c r="J401" s="124">
        <v>42893</v>
      </c>
      <c r="K401" s="104">
        <v>4292.5</v>
      </c>
    </row>
    <row r="402" spans="1:11" ht="12.75">
      <c r="A402" s="475"/>
      <c r="B402" s="475"/>
      <c r="C402" s="484"/>
      <c r="D402" s="423" t="s">
        <v>446</v>
      </c>
      <c r="E402" s="403"/>
      <c r="F402" s="404"/>
      <c r="G402" s="404"/>
      <c r="H402" s="124">
        <v>42936</v>
      </c>
      <c r="I402" s="107">
        <f>I401</f>
        <v>4292.5</v>
      </c>
      <c r="J402" s="124">
        <v>42936</v>
      </c>
      <c r="K402" s="104">
        <v>4292.5</v>
      </c>
    </row>
    <row r="403" spans="1:11" ht="12.75">
      <c r="A403" s="447">
        <v>22</v>
      </c>
      <c r="B403" s="447" t="s">
        <v>100</v>
      </c>
      <c r="C403" s="477">
        <v>2207009</v>
      </c>
      <c r="D403" s="424" t="s">
        <v>447</v>
      </c>
      <c r="E403" s="399">
        <v>2755</v>
      </c>
      <c r="F403" s="401">
        <f>E403*17</f>
        <v>46835</v>
      </c>
      <c r="G403" s="401">
        <f>E403*51</f>
        <v>140505</v>
      </c>
      <c r="H403" s="305">
        <v>42786</v>
      </c>
      <c r="I403" s="110">
        <f>G403/6</f>
        <v>23417.5</v>
      </c>
      <c r="J403" s="305">
        <v>42802</v>
      </c>
      <c r="K403" s="24">
        <v>23417.5</v>
      </c>
    </row>
    <row r="404" spans="1:11" ht="12.75">
      <c r="A404" s="476"/>
      <c r="B404" s="476"/>
      <c r="C404" s="478"/>
      <c r="D404" s="424" t="s">
        <v>447</v>
      </c>
      <c r="E404" s="399"/>
      <c r="F404" s="401"/>
      <c r="G404" s="401"/>
      <c r="H404" s="148">
        <v>42814</v>
      </c>
      <c r="I404" s="110">
        <f>I403</f>
        <v>23417.5</v>
      </c>
      <c r="J404" s="148">
        <v>42822</v>
      </c>
      <c r="K404" s="24">
        <v>23417.5</v>
      </c>
    </row>
    <row r="405" spans="1:11" ht="12.75">
      <c r="A405" s="476"/>
      <c r="B405" s="476"/>
      <c r="C405" s="478"/>
      <c r="D405" s="424" t="s">
        <v>447</v>
      </c>
      <c r="E405" s="399"/>
      <c r="F405" s="401"/>
      <c r="G405" s="401"/>
      <c r="H405" s="148">
        <v>42845</v>
      </c>
      <c r="I405" s="110">
        <f>I404</f>
        <v>23417.5</v>
      </c>
      <c r="J405" s="148">
        <v>42879</v>
      </c>
      <c r="K405" s="75">
        <v>23417.5</v>
      </c>
    </row>
    <row r="406" spans="1:11" ht="12.75">
      <c r="A406" s="476"/>
      <c r="B406" s="476"/>
      <c r="C406" s="478"/>
      <c r="D406" s="424" t="s">
        <v>447</v>
      </c>
      <c r="E406" s="399"/>
      <c r="F406" s="401"/>
      <c r="G406" s="401"/>
      <c r="H406" s="305">
        <v>42875</v>
      </c>
      <c r="I406" s="110">
        <f>I405</f>
        <v>23417.5</v>
      </c>
      <c r="J406" s="305">
        <v>42928</v>
      </c>
      <c r="K406" s="75">
        <v>23417.5</v>
      </c>
    </row>
    <row r="407" spans="1:11" ht="12.75">
      <c r="A407" s="476"/>
      <c r="B407" s="476"/>
      <c r="C407" s="478"/>
      <c r="D407" s="424" t="s">
        <v>447</v>
      </c>
      <c r="E407" s="399"/>
      <c r="F407" s="401"/>
      <c r="G407" s="401"/>
      <c r="H407" s="148">
        <v>42906</v>
      </c>
      <c r="I407" s="110">
        <f>I406</f>
        <v>23417.5</v>
      </c>
      <c r="J407" s="148">
        <v>42958</v>
      </c>
      <c r="K407" s="75">
        <v>23417.5</v>
      </c>
    </row>
    <row r="408" spans="1:11" ht="12.75">
      <c r="A408" s="448"/>
      <c r="B408" s="448"/>
      <c r="C408" s="432"/>
      <c r="D408" s="424" t="s">
        <v>447</v>
      </c>
      <c r="E408" s="399"/>
      <c r="F408" s="401"/>
      <c r="G408" s="401"/>
      <c r="H408" s="148">
        <v>42936</v>
      </c>
      <c r="I408" s="110">
        <f>I407</f>
        <v>23417.5</v>
      </c>
      <c r="J408" s="148"/>
      <c r="K408" s="24"/>
    </row>
    <row r="409" spans="1:11" ht="12.75">
      <c r="A409" s="473">
        <v>22</v>
      </c>
      <c r="B409" s="473" t="s">
        <v>100</v>
      </c>
      <c r="C409" s="482">
        <v>2207108</v>
      </c>
      <c r="D409" s="423" t="s">
        <v>448</v>
      </c>
      <c r="E409" s="403">
        <v>135</v>
      </c>
      <c r="F409" s="404">
        <f>E409*17</f>
        <v>2295</v>
      </c>
      <c r="G409" s="404">
        <f>E409*51</f>
        <v>6885</v>
      </c>
      <c r="H409" s="48">
        <v>42786</v>
      </c>
      <c r="I409" s="107">
        <f>G409/5</f>
        <v>1377</v>
      </c>
      <c r="J409" s="48">
        <v>42786</v>
      </c>
      <c r="K409" s="104">
        <v>1377</v>
      </c>
    </row>
    <row r="410" spans="1:11" ht="12.75">
      <c r="A410" s="474"/>
      <c r="B410" s="474"/>
      <c r="C410" s="483"/>
      <c r="D410" s="423" t="s">
        <v>448</v>
      </c>
      <c r="E410" s="403"/>
      <c r="F410" s="404"/>
      <c r="G410" s="404"/>
      <c r="H410" s="48">
        <v>42814</v>
      </c>
      <c r="I410" s="107">
        <f>I409</f>
        <v>1377</v>
      </c>
      <c r="J410" s="48">
        <v>42814</v>
      </c>
      <c r="K410" s="104">
        <v>1377</v>
      </c>
    </row>
    <row r="411" spans="1:11" ht="12.75">
      <c r="A411" s="474"/>
      <c r="B411" s="474"/>
      <c r="C411" s="483"/>
      <c r="D411" s="423" t="s">
        <v>448</v>
      </c>
      <c r="E411" s="403"/>
      <c r="F411" s="404"/>
      <c r="G411" s="404"/>
      <c r="H411" s="124">
        <v>42845</v>
      </c>
      <c r="I411" s="107">
        <f>I410</f>
        <v>1377</v>
      </c>
      <c r="J411" s="124">
        <v>42845</v>
      </c>
      <c r="K411" s="104">
        <v>1377</v>
      </c>
    </row>
    <row r="412" spans="1:11" ht="12.75">
      <c r="A412" s="474"/>
      <c r="B412" s="474"/>
      <c r="C412" s="483"/>
      <c r="D412" s="423" t="s">
        <v>448</v>
      </c>
      <c r="E412" s="403"/>
      <c r="F412" s="404"/>
      <c r="G412" s="404"/>
      <c r="H412" s="124">
        <v>42875</v>
      </c>
      <c r="I412" s="107">
        <f>I411</f>
        <v>1377</v>
      </c>
      <c r="J412" s="124">
        <v>42874</v>
      </c>
      <c r="K412" s="104">
        <v>1377</v>
      </c>
    </row>
    <row r="413" spans="1:11" ht="12.75">
      <c r="A413" s="474"/>
      <c r="B413" s="474"/>
      <c r="C413" s="484"/>
      <c r="D413" s="423" t="s">
        <v>448</v>
      </c>
      <c r="E413" s="403"/>
      <c r="F413" s="404"/>
      <c r="G413" s="404"/>
      <c r="H413" s="124">
        <v>42906</v>
      </c>
      <c r="I413" s="107">
        <f>I412</f>
        <v>1377</v>
      </c>
      <c r="J413" s="124">
        <v>42906</v>
      </c>
      <c r="K413" s="104">
        <v>1377</v>
      </c>
    </row>
    <row r="414" spans="1:11" ht="12.75">
      <c r="A414" s="447">
        <v>22</v>
      </c>
      <c r="B414" s="447" t="s">
        <v>100</v>
      </c>
      <c r="C414" s="477">
        <v>2207207</v>
      </c>
      <c r="D414" s="424" t="s">
        <v>449</v>
      </c>
      <c r="E414" s="399">
        <v>579</v>
      </c>
      <c r="F414" s="401">
        <f>E414*17</f>
        <v>9843</v>
      </c>
      <c r="G414" s="401">
        <f>E414*51</f>
        <v>29529</v>
      </c>
      <c r="H414" s="305">
        <v>42786</v>
      </c>
      <c r="I414" s="110">
        <f>G414/6</f>
        <v>4921.5</v>
      </c>
      <c r="J414" s="305">
        <v>42787</v>
      </c>
      <c r="K414" s="24">
        <v>4921.5</v>
      </c>
    </row>
    <row r="415" spans="1:13" ht="12.75">
      <c r="A415" s="476"/>
      <c r="B415" s="476"/>
      <c r="C415" s="478"/>
      <c r="D415" s="424" t="s">
        <v>449</v>
      </c>
      <c r="E415" s="399"/>
      <c r="F415" s="401"/>
      <c r="G415" s="401"/>
      <c r="H415" s="148">
        <v>42814</v>
      </c>
      <c r="I415" s="110">
        <f>I414</f>
        <v>4921.5</v>
      </c>
      <c r="J415" s="148">
        <v>42814</v>
      </c>
      <c r="K415" s="24">
        <v>4921.5</v>
      </c>
      <c r="L415" s="285"/>
      <c r="M415" s="285"/>
    </row>
    <row r="416" spans="1:11" ht="12.75">
      <c r="A416" s="476"/>
      <c r="B416" s="476"/>
      <c r="C416" s="478"/>
      <c r="D416" s="424" t="s">
        <v>449</v>
      </c>
      <c r="E416" s="399"/>
      <c r="F416" s="401"/>
      <c r="G416" s="401"/>
      <c r="H416" s="148">
        <v>42845</v>
      </c>
      <c r="I416" s="110">
        <f>I415</f>
        <v>4921.5</v>
      </c>
      <c r="J416" s="468">
        <v>42971</v>
      </c>
      <c r="K416" s="471">
        <v>19686</v>
      </c>
    </row>
    <row r="417" spans="1:11" ht="12.75">
      <c r="A417" s="476"/>
      <c r="B417" s="476"/>
      <c r="C417" s="478"/>
      <c r="D417" s="424" t="s">
        <v>449</v>
      </c>
      <c r="E417" s="399"/>
      <c r="F417" s="401"/>
      <c r="G417" s="401"/>
      <c r="H417" s="305">
        <v>42875</v>
      </c>
      <c r="I417" s="110">
        <f>I416</f>
        <v>4921.5</v>
      </c>
      <c r="J417" s="469"/>
      <c r="K417" s="472"/>
    </row>
    <row r="418" spans="1:11" ht="12.75">
      <c r="A418" s="476"/>
      <c r="B418" s="476"/>
      <c r="C418" s="478"/>
      <c r="D418" s="424" t="s">
        <v>449</v>
      </c>
      <c r="E418" s="399"/>
      <c r="F418" s="401"/>
      <c r="G418" s="401"/>
      <c r="H418" s="148">
        <v>42906</v>
      </c>
      <c r="I418" s="110">
        <f>I417</f>
        <v>4921.5</v>
      </c>
      <c r="J418" s="469"/>
      <c r="K418" s="472"/>
    </row>
    <row r="419" spans="1:11" ht="12.75">
      <c r="A419" s="448"/>
      <c r="B419" s="448"/>
      <c r="C419" s="432"/>
      <c r="D419" s="424" t="s">
        <v>449</v>
      </c>
      <c r="E419" s="399"/>
      <c r="F419" s="401"/>
      <c r="G419" s="401"/>
      <c r="H419" s="148">
        <v>42936</v>
      </c>
      <c r="I419" s="110">
        <f>I418</f>
        <v>4921.5</v>
      </c>
      <c r="J419" s="470"/>
      <c r="K419" s="431"/>
    </row>
    <row r="420" spans="1:11" ht="12.75">
      <c r="A420" s="473">
        <v>22</v>
      </c>
      <c r="B420" s="473" t="s">
        <v>100</v>
      </c>
      <c r="C420" s="482">
        <v>2207504</v>
      </c>
      <c r="D420" s="423" t="s">
        <v>450</v>
      </c>
      <c r="E420" s="403">
        <v>403</v>
      </c>
      <c r="F420" s="404">
        <f>E420*17</f>
        <v>6851</v>
      </c>
      <c r="G420" s="404">
        <f>E420*51</f>
        <v>20553</v>
      </c>
      <c r="H420" s="48">
        <v>42786</v>
      </c>
      <c r="I420" s="107">
        <f>G420/6</f>
        <v>3425.5</v>
      </c>
      <c r="J420" s="48">
        <v>42817</v>
      </c>
      <c r="K420" s="104">
        <v>3425.5</v>
      </c>
    </row>
    <row r="421" spans="1:11" ht="12.75">
      <c r="A421" s="474"/>
      <c r="B421" s="474"/>
      <c r="C421" s="483"/>
      <c r="D421" s="423" t="s">
        <v>450</v>
      </c>
      <c r="E421" s="403"/>
      <c r="F421" s="404"/>
      <c r="G421" s="404"/>
      <c r="H421" s="48">
        <v>42814</v>
      </c>
      <c r="I421" s="107">
        <f>I420</f>
        <v>3425.5</v>
      </c>
      <c r="J421" s="48">
        <v>42817</v>
      </c>
      <c r="K421" s="104">
        <v>3425.5</v>
      </c>
    </row>
    <row r="422" spans="1:11" ht="12.75">
      <c r="A422" s="474"/>
      <c r="B422" s="474"/>
      <c r="C422" s="483"/>
      <c r="D422" s="423" t="s">
        <v>450</v>
      </c>
      <c r="E422" s="403"/>
      <c r="F422" s="404"/>
      <c r="G422" s="404"/>
      <c r="H422" s="124">
        <v>42845</v>
      </c>
      <c r="I422" s="107">
        <f>I421</f>
        <v>3425.5</v>
      </c>
      <c r="J422" s="124">
        <v>42844</v>
      </c>
      <c r="K422" s="104">
        <v>3425.5</v>
      </c>
    </row>
    <row r="423" spans="1:11" ht="12.75">
      <c r="A423" s="474"/>
      <c r="B423" s="474"/>
      <c r="C423" s="483"/>
      <c r="D423" s="423" t="s">
        <v>450</v>
      </c>
      <c r="E423" s="403"/>
      <c r="F423" s="404"/>
      <c r="G423" s="404"/>
      <c r="H423" s="124">
        <v>42875</v>
      </c>
      <c r="I423" s="107">
        <f>I422</f>
        <v>3425.5</v>
      </c>
      <c r="J423" s="124">
        <v>42865</v>
      </c>
      <c r="K423" s="104">
        <v>3425.5</v>
      </c>
    </row>
    <row r="424" spans="1:11" ht="12.75">
      <c r="A424" s="474"/>
      <c r="B424" s="474"/>
      <c r="C424" s="483"/>
      <c r="D424" s="423" t="s">
        <v>450</v>
      </c>
      <c r="E424" s="403"/>
      <c r="F424" s="404"/>
      <c r="G424" s="404"/>
      <c r="H424" s="124">
        <v>42906</v>
      </c>
      <c r="I424" s="107">
        <f>I423</f>
        <v>3425.5</v>
      </c>
      <c r="J424" s="124">
        <v>42902</v>
      </c>
      <c r="K424" s="104">
        <v>3425.5</v>
      </c>
    </row>
    <row r="425" spans="1:11" ht="12.75">
      <c r="A425" s="475"/>
      <c r="B425" s="475"/>
      <c r="C425" s="484"/>
      <c r="D425" s="423" t="s">
        <v>450</v>
      </c>
      <c r="E425" s="403"/>
      <c r="F425" s="404"/>
      <c r="G425" s="404"/>
      <c r="H425" s="124">
        <v>42936</v>
      </c>
      <c r="I425" s="107">
        <f>I424</f>
        <v>3425.5</v>
      </c>
      <c r="J425" s="124">
        <v>42941</v>
      </c>
      <c r="K425" s="104">
        <v>3425.5</v>
      </c>
    </row>
    <row r="426" spans="1:11" ht="12.75">
      <c r="A426" s="447">
        <v>22</v>
      </c>
      <c r="B426" s="447" t="s">
        <v>100</v>
      </c>
      <c r="C426" s="477">
        <v>2207553</v>
      </c>
      <c r="D426" s="424" t="s">
        <v>451</v>
      </c>
      <c r="E426" s="399">
        <v>649</v>
      </c>
      <c r="F426" s="401">
        <f>E426*17</f>
        <v>11033</v>
      </c>
      <c r="G426" s="401">
        <f>E426*51</f>
        <v>33099</v>
      </c>
      <c r="H426" s="305">
        <v>42786</v>
      </c>
      <c r="I426" s="110">
        <f>G426/6</f>
        <v>5516.5</v>
      </c>
      <c r="J426" s="305">
        <v>42787</v>
      </c>
      <c r="K426" s="24">
        <v>5516.5</v>
      </c>
    </row>
    <row r="427" spans="1:11" ht="12.75">
      <c r="A427" s="476"/>
      <c r="B427" s="476"/>
      <c r="C427" s="478"/>
      <c r="D427" s="424" t="s">
        <v>451</v>
      </c>
      <c r="E427" s="399"/>
      <c r="F427" s="401"/>
      <c r="G427" s="401"/>
      <c r="H427" s="148">
        <v>42814</v>
      </c>
      <c r="I427" s="110">
        <f>I426</f>
        <v>5516.5</v>
      </c>
      <c r="J427" s="148">
        <v>42814</v>
      </c>
      <c r="K427" s="24">
        <v>5516.5</v>
      </c>
    </row>
    <row r="428" spans="1:11" ht="12.75">
      <c r="A428" s="476"/>
      <c r="B428" s="476"/>
      <c r="C428" s="478"/>
      <c r="D428" s="424" t="s">
        <v>451</v>
      </c>
      <c r="E428" s="399"/>
      <c r="F428" s="401"/>
      <c r="G428" s="401"/>
      <c r="H428" s="148">
        <v>42845</v>
      </c>
      <c r="I428" s="110">
        <f>I427</f>
        <v>5516.5</v>
      </c>
      <c r="J428" s="148">
        <v>42845</v>
      </c>
      <c r="K428" s="24">
        <v>5516.5</v>
      </c>
    </row>
    <row r="429" spans="1:11" ht="12.75">
      <c r="A429" s="476"/>
      <c r="B429" s="476"/>
      <c r="C429" s="478"/>
      <c r="D429" s="424" t="s">
        <v>451</v>
      </c>
      <c r="E429" s="399"/>
      <c r="F429" s="401"/>
      <c r="G429" s="401"/>
      <c r="H429" s="305">
        <v>42875</v>
      </c>
      <c r="I429" s="110">
        <f>I428</f>
        <v>5516.5</v>
      </c>
      <c r="J429" s="305">
        <v>42877</v>
      </c>
      <c r="K429" s="24">
        <v>5516.5</v>
      </c>
    </row>
    <row r="430" spans="1:11" ht="12.75">
      <c r="A430" s="476"/>
      <c r="B430" s="476"/>
      <c r="C430" s="478"/>
      <c r="D430" s="424" t="s">
        <v>451</v>
      </c>
      <c r="E430" s="399"/>
      <c r="F430" s="401"/>
      <c r="G430" s="401"/>
      <c r="H430" s="148">
        <v>42906</v>
      </c>
      <c r="I430" s="110">
        <f>I429</f>
        <v>5516.5</v>
      </c>
      <c r="J430" s="148">
        <v>42926</v>
      </c>
      <c r="K430" s="24">
        <v>5516.5</v>
      </c>
    </row>
    <row r="431" spans="1:11" ht="12.75">
      <c r="A431" s="448"/>
      <c r="B431" s="448"/>
      <c r="C431" s="432"/>
      <c r="D431" s="424" t="s">
        <v>451</v>
      </c>
      <c r="E431" s="399"/>
      <c r="F431" s="401"/>
      <c r="G431" s="401"/>
      <c r="H431" s="148">
        <v>42936</v>
      </c>
      <c r="I431" s="110">
        <f>I430</f>
        <v>5516.5</v>
      </c>
      <c r="J431" s="148">
        <v>42957</v>
      </c>
      <c r="K431" s="24">
        <v>5516.5</v>
      </c>
    </row>
    <row r="432" spans="1:11" ht="12.75">
      <c r="A432" s="473">
        <v>22</v>
      </c>
      <c r="B432" s="473" t="s">
        <v>100</v>
      </c>
      <c r="C432" s="482">
        <v>2207777</v>
      </c>
      <c r="D432" s="423" t="s">
        <v>452</v>
      </c>
      <c r="E432" s="403">
        <v>350</v>
      </c>
      <c r="F432" s="404">
        <f>E432*17</f>
        <v>5950</v>
      </c>
      <c r="G432" s="404">
        <f>E432*51</f>
        <v>17850</v>
      </c>
      <c r="H432" s="48">
        <v>42786</v>
      </c>
      <c r="I432" s="107">
        <f>G432/6</f>
        <v>2975</v>
      </c>
      <c r="J432" s="48">
        <v>42790</v>
      </c>
      <c r="K432" s="104">
        <v>2975</v>
      </c>
    </row>
    <row r="433" spans="1:11" ht="12.75">
      <c r="A433" s="474"/>
      <c r="B433" s="474"/>
      <c r="C433" s="483"/>
      <c r="D433" s="423" t="s">
        <v>452</v>
      </c>
      <c r="E433" s="403"/>
      <c r="F433" s="404"/>
      <c r="G433" s="404"/>
      <c r="H433" s="48">
        <v>42814</v>
      </c>
      <c r="I433" s="107">
        <f>I432</f>
        <v>2975</v>
      </c>
      <c r="J433" s="48">
        <v>42898</v>
      </c>
      <c r="K433" s="104">
        <v>2975</v>
      </c>
    </row>
    <row r="434" spans="1:11" ht="12.75">
      <c r="A434" s="474"/>
      <c r="B434" s="474"/>
      <c r="C434" s="483"/>
      <c r="D434" s="423" t="s">
        <v>452</v>
      </c>
      <c r="E434" s="403"/>
      <c r="F434" s="404"/>
      <c r="G434" s="404"/>
      <c r="H434" s="124">
        <v>42845</v>
      </c>
      <c r="I434" s="107">
        <f>I433</f>
        <v>2975</v>
      </c>
      <c r="J434" s="124">
        <v>42928</v>
      </c>
      <c r="K434" s="104">
        <v>2975</v>
      </c>
    </row>
    <row r="435" spans="1:11" ht="12.75">
      <c r="A435" s="474"/>
      <c r="B435" s="474"/>
      <c r="C435" s="483"/>
      <c r="D435" s="423" t="s">
        <v>452</v>
      </c>
      <c r="E435" s="403"/>
      <c r="F435" s="404"/>
      <c r="G435" s="404"/>
      <c r="H435" s="124">
        <v>42875</v>
      </c>
      <c r="I435" s="107">
        <f>I434</f>
        <v>2975</v>
      </c>
      <c r="J435" s="124">
        <v>42958</v>
      </c>
      <c r="K435" s="104">
        <v>2975</v>
      </c>
    </row>
    <row r="436" spans="1:11" ht="12.75">
      <c r="A436" s="474"/>
      <c r="B436" s="474"/>
      <c r="C436" s="483"/>
      <c r="D436" s="423" t="s">
        <v>452</v>
      </c>
      <c r="E436" s="403"/>
      <c r="F436" s="404"/>
      <c r="G436" s="404"/>
      <c r="H436" s="124">
        <v>42906</v>
      </c>
      <c r="I436" s="107">
        <f>I435</f>
        <v>2975</v>
      </c>
      <c r="J436" s="124">
        <v>42958</v>
      </c>
      <c r="K436" s="104">
        <v>2975</v>
      </c>
    </row>
    <row r="437" spans="1:11" ht="12.75">
      <c r="A437" s="475"/>
      <c r="B437" s="475"/>
      <c r="C437" s="484"/>
      <c r="D437" s="423" t="s">
        <v>452</v>
      </c>
      <c r="E437" s="403"/>
      <c r="F437" s="404"/>
      <c r="G437" s="404"/>
      <c r="H437" s="124">
        <v>42936</v>
      </c>
      <c r="I437" s="107">
        <f>I436</f>
        <v>2975</v>
      </c>
      <c r="J437" s="124"/>
      <c r="K437" s="104"/>
    </row>
    <row r="438" spans="1:11" ht="12.75">
      <c r="A438" s="447">
        <v>22</v>
      </c>
      <c r="B438" s="447" t="s">
        <v>100</v>
      </c>
      <c r="C438" s="477">
        <v>2207793</v>
      </c>
      <c r="D438" s="424" t="s">
        <v>453</v>
      </c>
      <c r="E438" s="399">
        <v>425</v>
      </c>
      <c r="F438" s="401">
        <f>E438*17</f>
        <v>7225</v>
      </c>
      <c r="G438" s="401">
        <f>E438*51</f>
        <v>21675</v>
      </c>
      <c r="H438" s="305">
        <v>42786</v>
      </c>
      <c r="I438" s="110">
        <f>G438/6</f>
        <v>3612.5</v>
      </c>
      <c r="J438" s="305">
        <v>42786</v>
      </c>
      <c r="K438" s="75">
        <v>3612.5</v>
      </c>
    </row>
    <row r="439" spans="1:11" ht="12.75">
      <c r="A439" s="476"/>
      <c r="B439" s="476"/>
      <c r="C439" s="478"/>
      <c r="D439" s="424" t="s">
        <v>453</v>
      </c>
      <c r="E439" s="399"/>
      <c r="F439" s="401"/>
      <c r="G439" s="401"/>
      <c r="H439" s="148">
        <v>42814</v>
      </c>
      <c r="I439" s="110">
        <f>I438</f>
        <v>3612.5</v>
      </c>
      <c r="J439" s="148">
        <v>42814</v>
      </c>
      <c r="K439" s="75">
        <v>3612.5</v>
      </c>
    </row>
    <row r="440" spans="1:11" ht="12.75">
      <c r="A440" s="476"/>
      <c r="B440" s="476"/>
      <c r="C440" s="478"/>
      <c r="D440" s="424" t="s">
        <v>453</v>
      </c>
      <c r="E440" s="399"/>
      <c r="F440" s="401"/>
      <c r="G440" s="401"/>
      <c r="H440" s="148">
        <v>42845</v>
      </c>
      <c r="I440" s="110">
        <f>I439</f>
        <v>3612.5</v>
      </c>
      <c r="J440" s="148">
        <v>42845</v>
      </c>
      <c r="K440" s="75">
        <v>3612.5</v>
      </c>
    </row>
    <row r="441" spans="1:11" ht="12.75">
      <c r="A441" s="476"/>
      <c r="B441" s="476"/>
      <c r="C441" s="478"/>
      <c r="D441" s="424" t="s">
        <v>453</v>
      </c>
      <c r="E441" s="399"/>
      <c r="F441" s="401"/>
      <c r="G441" s="401"/>
      <c r="H441" s="305">
        <v>42875</v>
      </c>
      <c r="I441" s="110">
        <f>I440</f>
        <v>3612.5</v>
      </c>
      <c r="J441" s="305">
        <v>42874</v>
      </c>
      <c r="K441" s="75">
        <v>3612.5</v>
      </c>
    </row>
    <row r="442" spans="1:11" ht="12.75">
      <c r="A442" s="476"/>
      <c r="B442" s="476"/>
      <c r="C442" s="478"/>
      <c r="D442" s="424" t="s">
        <v>453</v>
      </c>
      <c r="E442" s="399"/>
      <c r="F442" s="401"/>
      <c r="G442" s="401"/>
      <c r="H442" s="148">
        <v>42906</v>
      </c>
      <c r="I442" s="110">
        <f>I441</f>
        <v>3612.5</v>
      </c>
      <c r="J442" s="148">
        <v>42906</v>
      </c>
      <c r="K442" s="75">
        <v>3612.5</v>
      </c>
    </row>
    <row r="443" spans="1:11" ht="12.75">
      <c r="A443" s="448"/>
      <c r="B443" s="448"/>
      <c r="C443" s="432"/>
      <c r="D443" s="424" t="s">
        <v>453</v>
      </c>
      <c r="E443" s="399"/>
      <c r="F443" s="401"/>
      <c r="G443" s="401"/>
      <c r="H443" s="148">
        <v>42936</v>
      </c>
      <c r="I443" s="110">
        <f>I442</f>
        <v>3612.5</v>
      </c>
      <c r="J443" s="148">
        <v>42936</v>
      </c>
      <c r="K443" s="75">
        <v>3612.5</v>
      </c>
    </row>
    <row r="444" spans="1:11" ht="12.75">
      <c r="A444" s="473">
        <v>22</v>
      </c>
      <c r="B444" s="473" t="s">
        <v>100</v>
      </c>
      <c r="C444" s="482">
        <v>2207900</v>
      </c>
      <c r="D444" s="423" t="s">
        <v>454</v>
      </c>
      <c r="E444" s="403">
        <v>2636</v>
      </c>
      <c r="F444" s="404">
        <f>E444*17</f>
        <v>44812</v>
      </c>
      <c r="G444" s="404">
        <f>E444*51</f>
        <v>134436</v>
      </c>
      <c r="H444" s="48">
        <v>42786</v>
      </c>
      <c r="I444" s="107">
        <f>G444/6</f>
        <v>22406</v>
      </c>
      <c r="J444" s="48">
        <v>42786</v>
      </c>
      <c r="K444" s="103">
        <v>22406</v>
      </c>
    </row>
    <row r="445" spans="1:11" ht="12.75">
      <c r="A445" s="474"/>
      <c r="B445" s="474"/>
      <c r="C445" s="483"/>
      <c r="D445" s="423" t="s">
        <v>454</v>
      </c>
      <c r="E445" s="403"/>
      <c r="F445" s="404"/>
      <c r="G445" s="404"/>
      <c r="H445" s="48">
        <v>42814</v>
      </c>
      <c r="I445" s="107">
        <f>I444</f>
        <v>22406</v>
      </c>
      <c r="J445" s="48">
        <v>42811</v>
      </c>
      <c r="K445" s="103">
        <v>22406</v>
      </c>
    </row>
    <row r="446" spans="1:11" ht="12.75">
      <c r="A446" s="474"/>
      <c r="B446" s="474"/>
      <c r="C446" s="483"/>
      <c r="D446" s="423" t="s">
        <v>454</v>
      </c>
      <c r="E446" s="403"/>
      <c r="F446" s="404"/>
      <c r="G446" s="404"/>
      <c r="H446" s="124">
        <v>42845</v>
      </c>
      <c r="I446" s="107">
        <f>I445</f>
        <v>22406</v>
      </c>
      <c r="J446" s="124">
        <v>42844</v>
      </c>
      <c r="K446" s="104">
        <v>22406</v>
      </c>
    </row>
    <row r="447" spans="1:11" ht="12.75">
      <c r="A447" s="474"/>
      <c r="B447" s="474"/>
      <c r="C447" s="483"/>
      <c r="D447" s="423" t="s">
        <v>454</v>
      </c>
      <c r="E447" s="403"/>
      <c r="F447" s="404"/>
      <c r="G447" s="404"/>
      <c r="H447" s="124">
        <v>42875</v>
      </c>
      <c r="I447" s="107">
        <f>I446</f>
        <v>22406</v>
      </c>
      <c r="J447" s="124">
        <v>42873</v>
      </c>
      <c r="K447" s="104">
        <v>22406</v>
      </c>
    </row>
    <row r="448" spans="1:11" ht="12.75">
      <c r="A448" s="474"/>
      <c r="B448" s="474"/>
      <c r="C448" s="483"/>
      <c r="D448" s="423" t="s">
        <v>454</v>
      </c>
      <c r="E448" s="403"/>
      <c r="F448" s="404"/>
      <c r="G448" s="404"/>
      <c r="H448" s="124">
        <v>42906</v>
      </c>
      <c r="I448" s="107">
        <f>I447</f>
        <v>22406</v>
      </c>
      <c r="J448" s="124">
        <v>42902</v>
      </c>
      <c r="K448" s="104">
        <v>22406</v>
      </c>
    </row>
    <row r="449" spans="1:11" ht="12.75">
      <c r="A449" s="475"/>
      <c r="B449" s="475"/>
      <c r="C449" s="484"/>
      <c r="D449" s="423" t="s">
        <v>454</v>
      </c>
      <c r="E449" s="403"/>
      <c r="F449" s="404"/>
      <c r="G449" s="404"/>
      <c r="H449" s="124">
        <v>42936</v>
      </c>
      <c r="I449" s="107">
        <f>I448</f>
        <v>22406</v>
      </c>
      <c r="J449" s="124">
        <v>42927</v>
      </c>
      <c r="K449" s="104">
        <v>22406</v>
      </c>
    </row>
    <row r="450" spans="1:11" ht="12.75">
      <c r="A450" s="447">
        <v>22</v>
      </c>
      <c r="B450" s="447" t="s">
        <v>100</v>
      </c>
      <c r="C450" s="477">
        <v>2208007</v>
      </c>
      <c r="D450" s="424" t="s">
        <v>455</v>
      </c>
      <c r="E450" s="399">
        <v>2269</v>
      </c>
      <c r="F450" s="401">
        <f>E450*17</f>
        <v>38573</v>
      </c>
      <c r="G450" s="401">
        <f>E450*51</f>
        <v>115719</v>
      </c>
      <c r="H450" s="305">
        <v>42786</v>
      </c>
      <c r="I450" s="110">
        <f>G450/6</f>
        <v>19286.5</v>
      </c>
      <c r="J450" s="305">
        <v>42807</v>
      </c>
      <c r="K450" s="75">
        <v>19286.5</v>
      </c>
    </row>
    <row r="451" spans="1:11" ht="12.75">
      <c r="A451" s="476"/>
      <c r="B451" s="476"/>
      <c r="C451" s="478"/>
      <c r="D451" s="424" t="s">
        <v>455</v>
      </c>
      <c r="E451" s="399"/>
      <c r="F451" s="401"/>
      <c r="G451" s="401"/>
      <c r="H451" s="148">
        <v>42814</v>
      </c>
      <c r="I451" s="110">
        <f>I450</f>
        <v>19286.5</v>
      </c>
      <c r="J451" s="148">
        <v>42907</v>
      </c>
      <c r="K451" s="75">
        <v>19286.5</v>
      </c>
    </row>
    <row r="452" spans="1:11" ht="12.75">
      <c r="A452" s="476"/>
      <c r="B452" s="476"/>
      <c r="C452" s="478"/>
      <c r="D452" s="424" t="s">
        <v>455</v>
      </c>
      <c r="E452" s="399"/>
      <c r="F452" s="401"/>
      <c r="G452" s="401"/>
      <c r="H452" s="148">
        <v>42845</v>
      </c>
      <c r="I452" s="110">
        <f>I451</f>
        <v>19286.5</v>
      </c>
      <c r="J452" s="148">
        <v>42929</v>
      </c>
      <c r="K452" s="75">
        <v>19286.5</v>
      </c>
    </row>
    <row r="453" spans="1:11" ht="12.75">
      <c r="A453" s="476"/>
      <c r="B453" s="476"/>
      <c r="C453" s="478"/>
      <c r="D453" s="424" t="s">
        <v>455</v>
      </c>
      <c r="E453" s="399"/>
      <c r="F453" s="401"/>
      <c r="G453" s="401"/>
      <c r="H453" s="305">
        <v>42875</v>
      </c>
      <c r="I453" s="110">
        <f>I452</f>
        <v>19286.5</v>
      </c>
      <c r="J453" s="305">
        <v>42929</v>
      </c>
      <c r="K453" s="75">
        <v>19286.5</v>
      </c>
    </row>
    <row r="454" spans="1:11" ht="12.75">
      <c r="A454" s="476"/>
      <c r="B454" s="476"/>
      <c r="C454" s="478"/>
      <c r="D454" s="424" t="s">
        <v>455</v>
      </c>
      <c r="E454" s="399"/>
      <c r="F454" s="401"/>
      <c r="G454" s="401"/>
      <c r="H454" s="148">
        <v>42906</v>
      </c>
      <c r="I454" s="110">
        <f>I453</f>
        <v>19286.5</v>
      </c>
      <c r="J454" s="148">
        <v>42964</v>
      </c>
      <c r="K454" s="75">
        <v>19286.5</v>
      </c>
    </row>
    <row r="455" spans="1:11" ht="12.75">
      <c r="A455" s="448"/>
      <c r="B455" s="448"/>
      <c r="C455" s="432"/>
      <c r="D455" s="424" t="s">
        <v>455</v>
      </c>
      <c r="E455" s="399"/>
      <c r="F455" s="401"/>
      <c r="G455" s="401"/>
      <c r="H455" s="148">
        <v>42936</v>
      </c>
      <c r="I455" s="110">
        <f>I454</f>
        <v>19286.5</v>
      </c>
      <c r="J455" s="148">
        <v>42990</v>
      </c>
      <c r="K455" s="75">
        <v>19286.5</v>
      </c>
    </row>
    <row r="456" spans="1:11" ht="12.75">
      <c r="A456" s="473">
        <v>22</v>
      </c>
      <c r="B456" s="473" t="s">
        <v>100</v>
      </c>
      <c r="C456" s="482">
        <v>2208106</v>
      </c>
      <c r="D456" s="423" t="s">
        <v>456</v>
      </c>
      <c r="E456" s="403">
        <v>1548</v>
      </c>
      <c r="F456" s="404">
        <f>E456*17</f>
        <v>26316</v>
      </c>
      <c r="G456" s="404">
        <f>E456*51</f>
        <v>78948</v>
      </c>
      <c r="H456" s="48">
        <v>42786</v>
      </c>
      <c r="I456" s="107">
        <f>G456/6</f>
        <v>13158</v>
      </c>
      <c r="J456" s="48">
        <v>42802</v>
      </c>
      <c r="K456" s="104">
        <v>13158</v>
      </c>
    </row>
    <row r="457" spans="1:11" ht="12.75">
      <c r="A457" s="474"/>
      <c r="B457" s="474"/>
      <c r="C457" s="483"/>
      <c r="D457" s="423" t="s">
        <v>456</v>
      </c>
      <c r="E457" s="403"/>
      <c r="F457" s="404"/>
      <c r="G457" s="404"/>
      <c r="H457" s="48">
        <v>42814</v>
      </c>
      <c r="I457" s="107">
        <f>I456</f>
        <v>13158</v>
      </c>
      <c r="J457" s="48">
        <v>42836</v>
      </c>
      <c r="K457" s="104">
        <v>13158</v>
      </c>
    </row>
    <row r="458" spans="1:11" ht="12.75">
      <c r="A458" s="474"/>
      <c r="B458" s="474"/>
      <c r="C458" s="483"/>
      <c r="D458" s="423" t="s">
        <v>456</v>
      </c>
      <c r="E458" s="403"/>
      <c r="F458" s="404"/>
      <c r="G458" s="404"/>
      <c r="H458" s="124">
        <v>42845</v>
      </c>
      <c r="I458" s="107">
        <f>I457</f>
        <v>13158</v>
      </c>
      <c r="J458" s="124">
        <v>42845</v>
      </c>
      <c r="K458" s="104">
        <v>13158</v>
      </c>
    </row>
    <row r="459" spans="1:11" ht="12.75">
      <c r="A459" s="474"/>
      <c r="B459" s="474"/>
      <c r="C459" s="483"/>
      <c r="D459" s="423" t="s">
        <v>456</v>
      </c>
      <c r="E459" s="403"/>
      <c r="F459" s="404"/>
      <c r="G459" s="404"/>
      <c r="H459" s="124">
        <v>42875</v>
      </c>
      <c r="I459" s="107">
        <f>I458</f>
        <v>13158</v>
      </c>
      <c r="J459" s="124">
        <v>42870</v>
      </c>
      <c r="K459" s="104">
        <v>13158</v>
      </c>
    </row>
    <row r="460" spans="1:11" ht="12.75">
      <c r="A460" s="474"/>
      <c r="B460" s="474"/>
      <c r="C460" s="483"/>
      <c r="D460" s="423" t="s">
        <v>456</v>
      </c>
      <c r="E460" s="403"/>
      <c r="F460" s="404"/>
      <c r="G460" s="404"/>
      <c r="H460" s="124">
        <v>42906</v>
      </c>
      <c r="I460" s="107">
        <f>I459</f>
        <v>13158</v>
      </c>
      <c r="J460" s="124">
        <v>42906</v>
      </c>
      <c r="K460" s="104">
        <v>13158</v>
      </c>
    </row>
    <row r="461" spans="1:11" ht="12.75">
      <c r="A461" s="475"/>
      <c r="B461" s="475"/>
      <c r="C461" s="484"/>
      <c r="D461" s="423" t="s">
        <v>456</v>
      </c>
      <c r="E461" s="403"/>
      <c r="F461" s="404"/>
      <c r="G461" s="404"/>
      <c r="H461" s="124">
        <v>42936</v>
      </c>
      <c r="I461" s="107">
        <f>I460</f>
        <v>13158</v>
      </c>
      <c r="J461" s="124">
        <v>42928</v>
      </c>
      <c r="K461" s="104">
        <v>13158</v>
      </c>
    </row>
    <row r="462" spans="1:11" ht="12.75">
      <c r="A462" s="447">
        <v>22</v>
      </c>
      <c r="B462" s="447" t="s">
        <v>100</v>
      </c>
      <c r="C462" s="496">
        <v>2208205</v>
      </c>
      <c r="D462" s="515" t="s">
        <v>457</v>
      </c>
      <c r="E462" s="399">
        <v>1920</v>
      </c>
      <c r="F462" s="401">
        <f>E462*17</f>
        <v>32640</v>
      </c>
      <c r="G462" s="401">
        <f>E462*51</f>
        <v>97920</v>
      </c>
      <c r="H462" s="305">
        <v>42786</v>
      </c>
      <c r="I462" s="110">
        <f>G462/6</f>
        <v>16320</v>
      </c>
      <c r="J462" s="21">
        <v>42786</v>
      </c>
      <c r="K462" s="22">
        <v>16320</v>
      </c>
    </row>
    <row r="463" spans="1:11" ht="12.75">
      <c r="A463" s="476"/>
      <c r="B463" s="476"/>
      <c r="C463" s="497"/>
      <c r="D463" s="515" t="s">
        <v>457</v>
      </c>
      <c r="E463" s="399"/>
      <c r="F463" s="401"/>
      <c r="G463" s="401"/>
      <c r="H463" s="148">
        <v>42814</v>
      </c>
      <c r="I463" s="110">
        <f>I462</f>
        <v>16320</v>
      </c>
      <c r="J463" s="21">
        <v>42835</v>
      </c>
      <c r="K463" s="22">
        <v>16320</v>
      </c>
    </row>
    <row r="464" spans="1:11" ht="12.75">
      <c r="A464" s="476"/>
      <c r="B464" s="476"/>
      <c r="C464" s="497"/>
      <c r="D464" s="515" t="s">
        <v>457</v>
      </c>
      <c r="E464" s="399"/>
      <c r="F464" s="401"/>
      <c r="G464" s="401"/>
      <c r="H464" s="148">
        <v>42845</v>
      </c>
      <c r="I464" s="110">
        <f>I463</f>
        <v>16320</v>
      </c>
      <c r="J464" s="21">
        <v>42849</v>
      </c>
      <c r="K464" s="22">
        <v>16320</v>
      </c>
    </row>
    <row r="465" spans="1:11" ht="12.75">
      <c r="A465" s="476"/>
      <c r="B465" s="476"/>
      <c r="C465" s="497"/>
      <c r="D465" s="515" t="s">
        <v>457</v>
      </c>
      <c r="E465" s="399"/>
      <c r="F465" s="401"/>
      <c r="G465" s="401"/>
      <c r="H465" s="305">
        <v>42875</v>
      </c>
      <c r="I465" s="110">
        <f>I464</f>
        <v>16320</v>
      </c>
      <c r="J465" s="21">
        <v>42865</v>
      </c>
      <c r="K465" s="22">
        <v>16320</v>
      </c>
    </row>
    <row r="466" spans="1:11" ht="12.75">
      <c r="A466" s="476"/>
      <c r="B466" s="476"/>
      <c r="C466" s="497"/>
      <c r="D466" s="515" t="s">
        <v>457</v>
      </c>
      <c r="E466" s="399"/>
      <c r="F466" s="401"/>
      <c r="G466" s="401"/>
      <c r="H466" s="148">
        <v>42906</v>
      </c>
      <c r="I466" s="110">
        <f>I465</f>
        <v>16320</v>
      </c>
      <c r="J466" s="21">
        <v>42898</v>
      </c>
      <c r="K466" s="22">
        <v>16320</v>
      </c>
    </row>
    <row r="467" spans="1:11" ht="12.75">
      <c r="A467" s="448"/>
      <c r="B467" s="448"/>
      <c r="C467" s="498"/>
      <c r="D467" s="515" t="s">
        <v>457</v>
      </c>
      <c r="E467" s="399"/>
      <c r="F467" s="401"/>
      <c r="G467" s="401"/>
      <c r="H467" s="148">
        <v>42936</v>
      </c>
      <c r="I467" s="110">
        <f>I466</f>
        <v>16320</v>
      </c>
      <c r="J467" s="21">
        <v>42926</v>
      </c>
      <c r="K467" s="22">
        <v>16320</v>
      </c>
    </row>
    <row r="468" spans="1:11" ht="12.75">
      <c r="A468" s="473">
        <v>22</v>
      </c>
      <c r="B468" s="473" t="s">
        <v>100</v>
      </c>
      <c r="C468" s="482">
        <v>2208304</v>
      </c>
      <c r="D468" s="423" t="s">
        <v>458</v>
      </c>
      <c r="E468" s="403">
        <v>213</v>
      </c>
      <c r="F468" s="404">
        <f>E468*17</f>
        <v>3621</v>
      </c>
      <c r="G468" s="404">
        <f>E468*51</f>
        <v>10863</v>
      </c>
      <c r="H468" s="48">
        <v>42786</v>
      </c>
      <c r="I468" s="107">
        <f>G468/6</f>
        <v>1810.5</v>
      </c>
      <c r="J468" s="48">
        <v>42796</v>
      </c>
      <c r="K468" s="103">
        <v>1810.5</v>
      </c>
    </row>
    <row r="469" spans="1:11" ht="12.75">
      <c r="A469" s="474"/>
      <c r="B469" s="474"/>
      <c r="C469" s="483"/>
      <c r="D469" s="423" t="s">
        <v>458</v>
      </c>
      <c r="E469" s="403"/>
      <c r="F469" s="404"/>
      <c r="G469" s="404"/>
      <c r="H469" s="48">
        <v>42814</v>
      </c>
      <c r="I469" s="107">
        <f>I468</f>
        <v>1810.5</v>
      </c>
      <c r="J469" s="48">
        <v>42815</v>
      </c>
      <c r="K469" s="103">
        <v>1810.5</v>
      </c>
    </row>
    <row r="470" spans="1:11" ht="12.75">
      <c r="A470" s="474"/>
      <c r="B470" s="474"/>
      <c r="C470" s="483"/>
      <c r="D470" s="423" t="s">
        <v>458</v>
      </c>
      <c r="E470" s="403"/>
      <c r="F470" s="404"/>
      <c r="G470" s="404"/>
      <c r="H470" s="124">
        <v>42845</v>
      </c>
      <c r="I470" s="107">
        <f>I469</f>
        <v>1810.5</v>
      </c>
      <c r="J470" s="124">
        <v>42831</v>
      </c>
      <c r="K470" s="103">
        <v>1810.5</v>
      </c>
    </row>
    <row r="471" spans="1:11" ht="12.75">
      <c r="A471" s="474"/>
      <c r="B471" s="474"/>
      <c r="C471" s="483"/>
      <c r="D471" s="423" t="s">
        <v>458</v>
      </c>
      <c r="E471" s="403"/>
      <c r="F471" s="404"/>
      <c r="G471" s="404"/>
      <c r="H471" s="124">
        <v>42875</v>
      </c>
      <c r="I471" s="107">
        <f>I470</f>
        <v>1810.5</v>
      </c>
      <c r="J471" s="124">
        <v>42864</v>
      </c>
      <c r="K471" s="103">
        <v>1810.5</v>
      </c>
    </row>
    <row r="472" spans="1:11" ht="12.75">
      <c r="A472" s="474"/>
      <c r="B472" s="474"/>
      <c r="C472" s="483"/>
      <c r="D472" s="423" t="s">
        <v>458</v>
      </c>
      <c r="E472" s="403"/>
      <c r="F472" s="404"/>
      <c r="G472" s="404"/>
      <c r="H472" s="124">
        <v>42906</v>
      </c>
      <c r="I472" s="107">
        <f>I471</f>
        <v>1810.5</v>
      </c>
      <c r="J472" s="124">
        <v>42921</v>
      </c>
      <c r="K472" s="104">
        <v>1810.5</v>
      </c>
    </row>
    <row r="473" spans="1:11" ht="12.75">
      <c r="A473" s="475"/>
      <c r="B473" s="475"/>
      <c r="C473" s="484"/>
      <c r="D473" s="423" t="s">
        <v>458</v>
      </c>
      <c r="E473" s="403"/>
      <c r="F473" s="404"/>
      <c r="G473" s="404"/>
      <c r="H473" s="124">
        <v>42936</v>
      </c>
      <c r="I473" s="107">
        <f>I472</f>
        <v>1810.5</v>
      </c>
      <c r="J473" s="124">
        <v>42944</v>
      </c>
      <c r="K473" s="104">
        <v>1810.5</v>
      </c>
    </row>
    <row r="474" spans="1:11" ht="12.75">
      <c r="A474" s="447">
        <v>22</v>
      </c>
      <c r="B474" s="447" t="s">
        <v>100</v>
      </c>
      <c r="C474" s="477">
        <v>2208601</v>
      </c>
      <c r="D474" s="424" t="s">
        <v>459</v>
      </c>
      <c r="E474" s="399">
        <v>137</v>
      </c>
      <c r="F474" s="401">
        <f>E474*17</f>
        <v>2329</v>
      </c>
      <c r="G474" s="401">
        <f>E474*51</f>
        <v>6987</v>
      </c>
      <c r="H474" s="305">
        <v>42786</v>
      </c>
      <c r="I474" s="110">
        <f>G474/5</f>
        <v>1397.4</v>
      </c>
      <c r="J474" s="305">
        <v>42786</v>
      </c>
      <c r="K474" s="24">
        <v>1397.4</v>
      </c>
    </row>
    <row r="475" spans="1:11" ht="12.75">
      <c r="A475" s="476"/>
      <c r="B475" s="476"/>
      <c r="C475" s="478"/>
      <c r="D475" s="424" t="s">
        <v>459</v>
      </c>
      <c r="E475" s="399"/>
      <c r="F475" s="401"/>
      <c r="G475" s="401"/>
      <c r="H475" s="148">
        <v>42814</v>
      </c>
      <c r="I475" s="110">
        <f>I474</f>
        <v>1397.4</v>
      </c>
      <c r="J475" s="148">
        <v>42811</v>
      </c>
      <c r="K475" s="24">
        <v>1397.4</v>
      </c>
    </row>
    <row r="476" spans="1:11" ht="12.75">
      <c r="A476" s="476"/>
      <c r="B476" s="476"/>
      <c r="C476" s="478"/>
      <c r="D476" s="424" t="s">
        <v>459</v>
      </c>
      <c r="E476" s="399"/>
      <c r="F476" s="401"/>
      <c r="G476" s="401"/>
      <c r="H476" s="148">
        <v>42845</v>
      </c>
      <c r="I476" s="110">
        <f>I475</f>
        <v>1397.4</v>
      </c>
      <c r="J476" s="148">
        <v>42844</v>
      </c>
      <c r="K476" s="75">
        <v>1397.4</v>
      </c>
    </row>
    <row r="477" spans="1:11" ht="12.75">
      <c r="A477" s="476"/>
      <c r="B477" s="476"/>
      <c r="C477" s="478"/>
      <c r="D477" s="424" t="s">
        <v>459</v>
      </c>
      <c r="E477" s="399"/>
      <c r="F477" s="401"/>
      <c r="G477" s="401"/>
      <c r="H477" s="305">
        <v>42875</v>
      </c>
      <c r="I477" s="110">
        <f>I476</f>
        <v>1397.4</v>
      </c>
      <c r="J477" s="305">
        <v>42874</v>
      </c>
      <c r="K477" s="75">
        <v>1397.4</v>
      </c>
    </row>
    <row r="478" spans="1:11" ht="12.75">
      <c r="A478" s="476"/>
      <c r="B478" s="476"/>
      <c r="C478" s="432"/>
      <c r="D478" s="424" t="s">
        <v>459</v>
      </c>
      <c r="E478" s="399"/>
      <c r="F478" s="401"/>
      <c r="G478" s="401"/>
      <c r="H478" s="148">
        <v>42906</v>
      </c>
      <c r="I478" s="110">
        <f>I477</f>
        <v>1397.4</v>
      </c>
      <c r="J478" s="148">
        <v>42906</v>
      </c>
      <c r="K478" s="75">
        <v>1397.4</v>
      </c>
    </row>
    <row r="479" spans="1:11" ht="12.75">
      <c r="A479" s="473">
        <v>22</v>
      </c>
      <c r="B479" s="473" t="s">
        <v>100</v>
      </c>
      <c r="C479" s="482">
        <v>2208809</v>
      </c>
      <c r="D479" s="423" t="s">
        <v>460</v>
      </c>
      <c r="E479" s="403">
        <v>150</v>
      </c>
      <c r="F479" s="404">
        <f>E479*17</f>
        <v>2550</v>
      </c>
      <c r="G479" s="404">
        <f>E479*51</f>
        <v>7650</v>
      </c>
      <c r="H479" s="48">
        <v>42786</v>
      </c>
      <c r="I479" s="107">
        <f>G479/6</f>
        <v>1275</v>
      </c>
      <c r="J479" s="48">
        <v>42787</v>
      </c>
      <c r="K479" s="104">
        <v>1275</v>
      </c>
    </row>
    <row r="480" spans="1:11" ht="12.75">
      <c r="A480" s="474"/>
      <c r="B480" s="474"/>
      <c r="C480" s="483"/>
      <c r="D480" s="423" t="s">
        <v>460</v>
      </c>
      <c r="E480" s="403"/>
      <c r="F480" s="404"/>
      <c r="G480" s="404"/>
      <c r="H480" s="48">
        <v>42814</v>
      </c>
      <c r="I480" s="107">
        <f>I479</f>
        <v>1275</v>
      </c>
      <c r="J480" s="48"/>
      <c r="K480" s="104"/>
    </row>
    <row r="481" spans="1:11" ht="12.75">
      <c r="A481" s="474"/>
      <c r="B481" s="474"/>
      <c r="C481" s="483"/>
      <c r="D481" s="423" t="s">
        <v>460</v>
      </c>
      <c r="E481" s="403"/>
      <c r="F481" s="404"/>
      <c r="G481" s="404"/>
      <c r="H481" s="124">
        <v>42845</v>
      </c>
      <c r="I481" s="107">
        <f>I480</f>
        <v>1275</v>
      </c>
      <c r="J481" s="124">
        <v>42908</v>
      </c>
      <c r="K481" s="104">
        <v>1275</v>
      </c>
    </row>
    <row r="482" spans="1:11" ht="12.75">
      <c r="A482" s="474"/>
      <c r="B482" s="474"/>
      <c r="C482" s="483"/>
      <c r="D482" s="423" t="s">
        <v>460</v>
      </c>
      <c r="E482" s="403"/>
      <c r="F482" s="404"/>
      <c r="G482" s="404"/>
      <c r="H482" s="124">
        <v>42875</v>
      </c>
      <c r="I482" s="107">
        <f>I481</f>
        <v>1275</v>
      </c>
      <c r="J482" s="124">
        <v>42908</v>
      </c>
      <c r="K482" s="104">
        <v>1275</v>
      </c>
    </row>
    <row r="483" spans="1:11" ht="12.75">
      <c r="A483" s="474"/>
      <c r="B483" s="474"/>
      <c r="C483" s="483"/>
      <c r="D483" s="423" t="s">
        <v>460</v>
      </c>
      <c r="E483" s="403"/>
      <c r="F483" s="404"/>
      <c r="G483" s="404"/>
      <c r="H483" s="124">
        <v>42906</v>
      </c>
      <c r="I483" s="107">
        <f>I482</f>
        <v>1275</v>
      </c>
      <c r="J483" s="124"/>
      <c r="K483" s="104"/>
    </row>
    <row r="484" spans="1:11" ht="12.75">
      <c r="A484" s="475"/>
      <c r="B484" s="475"/>
      <c r="C484" s="484"/>
      <c r="D484" s="423" t="s">
        <v>460</v>
      </c>
      <c r="E484" s="403"/>
      <c r="F484" s="404"/>
      <c r="G484" s="404"/>
      <c r="H484" s="124">
        <v>42936</v>
      </c>
      <c r="I484" s="107">
        <f>I483</f>
        <v>1275</v>
      </c>
      <c r="J484" s="124"/>
      <c r="K484" s="104"/>
    </row>
    <row r="485" spans="1:11" ht="12.75">
      <c r="A485" s="447">
        <v>22</v>
      </c>
      <c r="B485" s="447" t="s">
        <v>100</v>
      </c>
      <c r="C485" s="477">
        <v>2209153</v>
      </c>
      <c r="D485" s="424" t="s">
        <v>461</v>
      </c>
      <c r="E485" s="399">
        <v>224</v>
      </c>
      <c r="F485" s="401">
        <f>E485*17</f>
        <v>3808</v>
      </c>
      <c r="G485" s="401">
        <f>E485*51</f>
        <v>11424</v>
      </c>
      <c r="H485" s="305">
        <v>42786</v>
      </c>
      <c r="I485" s="110">
        <f>G485/6</f>
        <v>1904</v>
      </c>
      <c r="J485" s="305"/>
      <c r="K485" s="24"/>
    </row>
    <row r="486" spans="1:11" ht="12.75">
      <c r="A486" s="476"/>
      <c r="B486" s="476"/>
      <c r="C486" s="478"/>
      <c r="D486" s="424" t="s">
        <v>461</v>
      </c>
      <c r="E486" s="399"/>
      <c r="F486" s="401"/>
      <c r="G486" s="401"/>
      <c r="H486" s="148">
        <v>42814</v>
      </c>
      <c r="I486" s="110">
        <f>I485</f>
        <v>1904</v>
      </c>
      <c r="J486" s="148"/>
      <c r="K486" s="24"/>
    </row>
    <row r="487" spans="1:11" ht="12.75">
      <c r="A487" s="476"/>
      <c r="B487" s="476"/>
      <c r="C487" s="478"/>
      <c r="D487" s="424" t="s">
        <v>461</v>
      </c>
      <c r="E487" s="399"/>
      <c r="F487" s="401"/>
      <c r="G487" s="401"/>
      <c r="H487" s="148">
        <v>42845</v>
      </c>
      <c r="I487" s="110">
        <f>I486</f>
        <v>1904</v>
      </c>
      <c r="J487" s="148"/>
      <c r="K487" s="24"/>
    </row>
    <row r="488" spans="1:11" ht="12.75">
      <c r="A488" s="476"/>
      <c r="B488" s="476"/>
      <c r="C488" s="478"/>
      <c r="D488" s="424" t="s">
        <v>461</v>
      </c>
      <c r="E488" s="399"/>
      <c r="F488" s="401"/>
      <c r="G488" s="401"/>
      <c r="H488" s="305">
        <v>42875</v>
      </c>
      <c r="I488" s="110">
        <f>I487</f>
        <v>1904</v>
      </c>
      <c r="J488" s="305"/>
      <c r="K488" s="24"/>
    </row>
    <row r="489" spans="1:11" ht="12.75">
      <c r="A489" s="476"/>
      <c r="B489" s="476"/>
      <c r="C489" s="478"/>
      <c r="D489" s="424" t="s">
        <v>461</v>
      </c>
      <c r="E489" s="399"/>
      <c r="F489" s="401"/>
      <c r="G489" s="401"/>
      <c r="H489" s="148">
        <v>42906</v>
      </c>
      <c r="I489" s="110">
        <f>I488</f>
        <v>1904</v>
      </c>
      <c r="J489" s="148"/>
      <c r="K489" s="24"/>
    </row>
    <row r="490" spans="1:11" ht="12.75">
      <c r="A490" s="448"/>
      <c r="B490" s="448"/>
      <c r="C490" s="432"/>
      <c r="D490" s="424" t="s">
        <v>461</v>
      </c>
      <c r="E490" s="399"/>
      <c r="F490" s="401"/>
      <c r="G490" s="401"/>
      <c r="H490" s="148">
        <v>42936</v>
      </c>
      <c r="I490" s="110">
        <f>I489</f>
        <v>1904</v>
      </c>
      <c r="J490" s="148"/>
      <c r="K490" s="24"/>
    </row>
    <row r="491" spans="1:11" ht="12.75">
      <c r="A491" s="473">
        <v>22</v>
      </c>
      <c r="B491" s="473" t="s">
        <v>100</v>
      </c>
      <c r="C491" s="482">
        <v>2209351</v>
      </c>
      <c r="D491" s="423" t="s">
        <v>462</v>
      </c>
      <c r="E491" s="403">
        <v>463</v>
      </c>
      <c r="F491" s="404">
        <f>E491*17</f>
        <v>7871</v>
      </c>
      <c r="G491" s="404">
        <f>E491*51</f>
        <v>23613</v>
      </c>
      <c r="H491" s="48">
        <v>42786</v>
      </c>
      <c r="I491" s="107">
        <f>G491/6</f>
        <v>3935.5</v>
      </c>
      <c r="J491" s="48">
        <v>42788</v>
      </c>
      <c r="K491" s="104">
        <v>3935.5</v>
      </c>
    </row>
    <row r="492" spans="1:11" ht="12.75">
      <c r="A492" s="474"/>
      <c r="B492" s="474"/>
      <c r="C492" s="483"/>
      <c r="D492" s="423" t="s">
        <v>462</v>
      </c>
      <c r="E492" s="403"/>
      <c r="F492" s="404"/>
      <c r="G492" s="404"/>
      <c r="H492" s="48">
        <v>42814</v>
      </c>
      <c r="I492" s="107">
        <f>I491</f>
        <v>3935.5</v>
      </c>
      <c r="J492" s="48">
        <v>42814</v>
      </c>
      <c r="K492" s="104">
        <v>3935.5</v>
      </c>
    </row>
    <row r="493" spans="1:11" ht="12.75">
      <c r="A493" s="474"/>
      <c r="B493" s="474"/>
      <c r="C493" s="483"/>
      <c r="D493" s="423" t="s">
        <v>462</v>
      </c>
      <c r="E493" s="403"/>
      <c r="F493" s="404"/>
      <c r="G493" s="404"/>
      <c r="H493" s="124">
        <v>42845</v>
      </c>
      <c r="I493" s="107">
        <f>I492</f>
        <v>3935.5</v>
      </c>
      <c r="J493" s="124">
        <v>42845</v>
      </c>
      <c r="K493" s="104">
        <v>3935.5</v>
      </c>
    </row>
    <row r="494" spans="1:11" ht="12.75">
      <c r="A494" s="474"/>
      <c r="B494" s="474"/>
      <c r="C494" s="483"/>
      <c r="D494" s="423" t="s">
        <v>462</v>
      </c>
      <c r="E494" s="403"/>
      <c r="F494" s="404"/>
      <c r="G494" s="404"/>
      <c r="H494" s="124">
        <v>42875</v>
      </c>
      <c r="I494" s="107">
        <f>I493</f>
        <v>3935.5</v>
      </c>
      <c r="J494" s="124">
        <v>42873</v>
      </c>
      <c r="K494" s="104">
        <v>3935.5</v>
      </c>
    </row>
    <row r="495" spans="1:11" ht="12.75">
      <c r="A495" s="474"/>
      <c r="B495" s="474"/>
      <c r="C495" s="483"/>
      <c r="D495" s="423" t="s">
        <v>462</v>
      </c>
      <c r="E495" s="403"/>
      <c r="F495" s="404"/>
      <c r="G495" s="404"/>
      <c r="H495" s="124">
        <v>42906</v>
      </c>
      <c r="I495" s="107">
        <f>I494</f>
        <v>3935.5</v>
      </c>
      <c r="J495" s="124">
        <v>42916</v>
      </c>
      <c r="K495" s="104">
        <v>3935.5</v>
      </c>
    </row>
    <row r="496" spans="1:11" ht="12.75">
      <c r="A496" s="475"/>
      <c r="B496" s="475"/>
      <c r="C496" s="484"/>
      <c r="D496" s="423" t="s">
        <v>462</v>
      </c>
      <c r="E496" s="403"/>
      <c r="F496" s="404"/>
      <c r="G496" s="404"/>
      <c r="H496" s="124">
        <v>42936</v>
      </c>
      <c r="I496" s="107">
        <f>I495</f>
        <v>3935.5</v>
      </c>
      <c r="J496" s="124">
        <v>42936</v>
      </c>
      <c r="K496" s="104">
        <v>3935.5</v>
      </c>
    </row>
    <row r="497" spans="1:11" ht="12.75">
      <c r="A497" s="447">
        <v>22</v>
      </c>
      <c r="B497" s="447" t="s">
        <v>100</v>
      </c>
      <c r="C497" s="477">
        <v>2209377</v>
      </c>
      <c r="D497" s="424" t="s">
        <v>463</v>
      </c>
      <c r="E497" s="399">
        <v>628</v>
      </c>
      <c r="F497" s="401">
        <f>E497*17</f>
        <v>10676</v>
      </c>
      <c r="G497" s="401">
        <f>E497*51</f>
        <v>32028</v>
      </c>
      <c r="H497" s="305">
        <v>42786</v>
      </c>
      <c r="I497" s="110">
        <f>G497/6</f>
        <v>5338</v>
      </c>
      <c r="J497" s="305">
        <v>42786</v>
      </c>
      <c r="K497" s="24">
        <v>5338</v>
      </c>
    </row>
    <row r="498" spans="1:11" ht="12.75">
      <c r="A498" s="476"/>
      <c r="B498" s="476"/>
      <c r="C498" s="478"/>
      <c r="D498" s="424" t="s">
        <v>463</v>
      </c>
      <c r="E498" s="399"/>
      <c r="F498" s="401"/>
      <c r="G498" s="401"/>
      <c r="H498" s="148">
        <v>42814</v>
      </c>
      <c r="I498" s="110">
        <f>I497</f>
        <v>5338</v>
      </c>
      <c r="J498" s="148">
        <v>42814</v>
      </c>
      <c r="K498" s="24">
        <v>5338</v>
      </c>
    </row>
    <row r="499" spans="1:11" ht="12.75">
      <c r="A499" s="476"/>
      <c r="B499" s="476"/>
      <c r="C499" s="478"/>
      <c r="D499" s="424" t="s">
        <v>463</v>
      </c>
      <c r="E499" s="399"/>
      <c r="F499" s="401"/>
      <c r="G499" s="401"/>
      <c r="H499" s="148">
        <v>42845</v>
      </c>
      <c r="I499" s="110">
        <f>I498</f>
        <v>5338</v>
      </c>
      <c r="J499" s="148">
        <v>42844</v>
      </c>
      <c r="K499" s="24">
        <v>5338</v>
      </c>
    </row>
    <row r="500" spans="1:11" ht="12.75">
      <c r="A500" s="476"/>
      <c r="B500" s="476"/>
      <c r="C500" s="478"/>
      <c r="D500" s="424" t="s">
        <v>463</v>
      </c>
      <c r="E500" s="399"/>
      <c r="F500" s="401"/>
      <c r="G500" s="401"/>
      <c r="H500" s="305">
        <v>42875</v>
      </c>
      <c r="I500" s="110">
        <f>I499</f>
        <v>5338</v>
      </c>
      <c r="J500" s="305">
        <v>42874</v>
      </c>
      <c r="K500" s="24">
        <v>5338</v>
      </c>
    </row>
    <row r="501" spans="1:11" ht="12.75">
      <c r="A501" s="476"/>
      <c r="B501" s="476"/>
      <c r="C501" s="478"/>
      <c r="D501" s="424" t="s">
        <v>463</v>
      </c>
      <c r="E501" s="399"/>
      <c r="F501" s="401"/>
      <c r="G501" s="401"/>
      <c r="H501" s="148">
        <v>42906</v>
      </c>
      <c r="I501" s="110">
        <f>I500</f>
        <v>5338</v>
      </c>
      <c r="J501" s="148">
        <v>42905</v>
      </c>
      <c r="K501" s="24">
        <v>5338</v>
      </c>
    </row>
    <row r="502" spans="1:11" ht="12.75">
      <c r="A502" s="448"/>
      <c r="B502" s="448"/>
      <c r="C502" s="432"/>
      <c r="D502" s="424" t="s">
        <v>463</v>
      </c>
      <c r="E502" s="399"/>
      <c r="F502" s="401"/>
      <c r="G502" s="401"/>
      <c r="H502" s="148">
        <v>42936</v>
      </c>
      <c r="I502" s="110">
        <f>I501</f>
        <v>5338</v>
      </c>
      <c r="J502" s="148">
        <v>42935</v>
      </c>
      <c r="K502" s="24">
        <v>5338</v>
      </c>
    </row>
    <row r="503" spans="1:11" ht="12.75">
      <c r="A503" s="473">
        <v>22</v>
      </c>
      <c r="B503" s="473" t="s">
        <v>100</v>
      </c>
      <c r="C503" s="482">
        <v>2209401</v>
      </c>
      <c r="D503" s="423" t="s">
        <v>464</v>
      </c>
      <c r="E503" s="403">
        <v>692</v>
      </c>
      <c r="F503" s="404">
        <f>E503*17</f>
        <v>11764</v>
      </c>
      <c r="G503" s="404">
        <f>E503*51</f>
        <v>35292</v>
      </c>
      <c r="H503" s="48">
        <v>42786</v>
      </c>
      <c r="I503" s="107">
        <f>G503/6</f>
        <v>5882</v>
      </c>
      <c r="J503" s="48">
        <v>42786</v>
      </c>
      <c r="K503" s="104">
        <v>5882</v>
      </c>
    </row>
    <row r="504" spans="1:11" ht="12.75">
      <c r="A504" s="474"/>
      <c r="B504" s="474"/>
      <c r="C504" s="483"/>
      <c r="D504" s="423" t="s">
        <v>464</v>
      </c>
      <c r="E504" s="403"/>
      <c r="F504" s="404"/>
      <c r="G504" s="404"/>
      <c r="H504" s="48">
        <v>42814</v>
      </c>
      <c r="I504" s="107">
        <f>I503</f>
        <v>5882</v>
      </c>
      <c r="J504" s="48">
        <v>42814</v>
      </c>
      <c r="K504" s="104">
        <v>5882</v>
      </c>
    </row>
    <row r="505" spans="1:11" ht="12.75">
      <c r="A505" s="474"/>
      <c r="B505" s="474"/>
      <c r="C505" s="483"/>
      <c r="D505" s="423" t="s">
        <v>464</v>
      </c>
      <c r="E505" s="403"/>
      <c r="F505" s="404"/>
      <c r="G505" s="404"/>
      <c r="H505" s="124">
        <v>42845</v>
      </c>
      <c r="I505" s="107">
        <f>I504</f>
        <v>5882</v>
      </c>
      <c r="J505" s="124">
        <v>42976</v>
      </c>
      <c r="K505" s="104">
        <v>5882</v>
      </c>
    </row>
    <row r="506" spans="1:11" ht="12.75">
      <c r="A506" s="474"/>
      <c r="B506" s="474"/>
      <c r="C506" s="483"/>
      <c r="D506" s="423" t="s">
        <v>464</v>
      </c>
      <c r="E506" s="403"/>
      <c r="F506" s="404"/>
      <c r="G506" s="404"/>
      <c r="H506" s="124">
        <v>42875</v>
      </c>
      <c r="I506" s="107">
        <f>I505</f>
        <v>5882</v>
      </c>
      <c r="J506" s="124">
        <v>42874</v>
      </c>
      <c r="K506" s="104">
        <v>5882</v>
      </c>
    </row>
    <row r="507" spans="1:11" ht="12.75">
      <c r="A507" s="474"/>
      <c r="B507" s="474"/>
      <c r="C507" s="483"/>
      <c r="D507" s="423" t="s">
        <v>464</v>
      </c>
      <c r="E507" s="403"/>
      <c r="F507" s="404"/>
      <c r="G507" s="404"/>
      <c r="H507" s="124">
        <v>42906</v>
      </c>
      <c r="I507" s="107">
        <f>I506</f>
        <v>5882</v>
      </c>
      <c r="J507" s="124">
        <v>42895</v>
      </c>
      <c r="K507" s="104">
        <v>5882</v>
      </c>
    </row>
    <row r="508" spans="1:11" ht="12.75">
      <c r="A508" s="475"/>
      <c r="B508" s="475"/>
      <c r="C508" s="484"/>
      <c r="D508" s="423" t="s">
        <v>464</v>
      </c>
      <c r="E508" s="403"/>
      <c r="F508" s="404"/>
      <c r="G508" s="404"/>
      <c r="H508" s="124">
        <v>42936</v>
      </c>
      <c r="I508" s="107">
        <f>I507</f>
        <v>5882</v>
      </c>
      <c r="J508" s="124">
        <v>42926</v>
      </c>
      <c r="K508" s="104">
        <v>5882</v>
      </c>
    </row>
    <row r="509" spans="1:11" ht="12.75">
      <c r="A509" s="447">
        <v>22</v>
      </c>
      <c r="B509" s="447" t="s">
        <v>100</v>
      </c>
      <c r="C509" s="477">
        <v>2209450</v>
      </c>
      <c r="D509" s="424" t="s">
        <v>465</v>
      </c>
      <c r="E509" s="399">
        <v>111</v>
      </c>
      <c r="F509" s="401">
        <f>E509*17</f>
        <v>1887</v>
      </c>
      <c r="G509" s="401">
        <f>E509*51</f>
        <v>5661</v>
      </c>
      <c r="H509" s="305">
        <v>42786</v>
      </c>
      <c r="I509" s="110">
        <f>G509/5</f>
        <v>1132.2</v>
      </c>
      <c r="J509" s="305">
        <v>42824</v>
      </c>
      <c r="K509" s="75">
        <v>1132.2</v>
      </c>
    </row>
    <row r="510" spans="1:11" ht="12.75">
      <c r="A510" s="476"/>
      <c r="B510" s="476"/>
      <c r="C510" s="478"/>
      <c r="D510" s="424" t="s">
        <v>465</v>
      </c>
      <c r="E510" s="399"/>
      <c r="F510" s="401"/>
      <c r="G510" s="401"/>
      <c r="H510" s="148">
        <v>42814</v>
      </c>
      <c r="I510" s="110">
        <f>I509</f>
        <v>1132.2</v>
      </c>
      <c r="J510" s="148">
        <v>42824</v>
      </c>
      <c r="K510" s="75">
        <v>1132.2</v>
      </c>
    </row>
    <row r="511" spans="1:11" ht="12.75">
      <c r="A511" s="476"/>
      <c r="B511" s="476"/>
      <c r="C511" s="478"/>
      <c r="D511" s="424" t="s">
        <v>465</v>
      </c>
      <c r="E511" s="399"/>
      <c r="F511" s="401"/>
      <c r="G511" s="401"/>
      <c r="H511" s="148">
        <v>42845</v>
      </c>
      <c r="I511" s="110">
        <f>I510</f>
        <v>1132.2</v>
      </c>
      <c r="J511" s="148"/>
      <c r="K511" s="75"/>
    </row>
    <row r="512" spans="1:11" ht="12.75">
      <c r="A512" s="476"/>
      <c r="B512" s="476"/>
      <c r="C512" s="478"/>
      <c r="D512" s="424" t="s">
        <v>465</v>
      </c>
      <c r="E512" s="399"/>
      <c r="F512" s="401"/>
      <c r="G512" s="401"/>
      <c r="H512" s="305">
        <v>42875</v>
      </c>
      <c r="I512" s="110">
        <f>I511</f>
        <v>1132.2</v>
      </c>
      <c r="J512" s="305"/>
      <c r="K512" s="75"/>
    </row>
    <row r="513" spans="1:11" ht="12.75">
      <c r="A513" s="476"/>
      <c r="B513" s="476"/>
      <c r="C513" s="432"/>
      <c r="D513" s="424" t="s">
        <v>465</v>
      </c>
      <c r="E513" s="399"/>
      <c r="F513" s="401"/>
      <c r="G513" s="401"/>
      <c r="H513" s="148">
        <v>42906</v>
      </c>
      <c r="I513" s="110">
        <f>I512</f>
        <v>1132.2</v>
      </c>
      <c r="J513" s="148">
        <v>42906</v>
      </c>
      <c r="K513" s="75">
        <v>1132.2</v>
      </c>
    </row>
    <row r="514" spans="1:11" ht="12.75">
      <c r="A514" s="473">
        <v>22</v>
      </c>
      <c r="B514" s="473" t="s">
        <v>100</v>
      </c>
      <c r="C514" s="482">
        <v>2209500</v>
      </c>
      <c r="D514" s="423" t="s">
        <v>466</v>
      </c>
      <c r="E514" s="403">
        <v>369</v>
      </c>
      <c r="F514" s="404">
        <f>E514*17</f>
        <v>6273</v>
      </c>
      <c r="G514" s="404">
        <f>E514*51</f>
        <v>18819</v>
      </c>
      <c r="H514" s="48">
        <v>42786</v>
      </c>
      <c r="I514" s="107">
        <f>G514/6</f>
        <v>3136.5</v>
      </c>
      <c r="J514" s="48">
        <v>42870</v>
      </c>
      <c r="K514" s="103">
        <v>3136.5</v>
      </c>
    </row>
    <row r="515" spans="1:11" ht="12.75">
      <c r="A515" s="474"/>
      <c r="B515" s="474"/>
      <c r="C515" s="483"/>
      <c r="D515" s="423" t="s">
        <v>466</v>
      </c>
      <c r="E515" s="403"/>
      <c r="F515" s="404"/>
      <c r="G515" s="404"/>
      <c r="H515" s="48">
        <v>42814</v>
      </c>
      <c r="I515" s="107">
        <f>I514</f>
        <v>3136.5</v>
      </c>
      <c r="J515" s="48">
        <v>42811</v>
      </c>
      <c r="K515" s="103">
        <v>3136.5</v>
      </c>
    </row>
    <row r="516" spans="1:11" ht="12.75">
      <c r="A516" s="474"/>
      <c r="B516" s="474"/>
      <c r="C516" s="483"/>
      <c r="D516" s="423" t="s">
        <v>466</v>
      </c>
      <c r="E516" s="403"/>
      <c r="F516" s="404"/>
      <c r="G516" s="404"/>
      <c r="H516" s="124">
        <v>42845</v>
      </c>
      <c r="I516" s="107">
        <f>I515</f>
        <v>3136.5</v>
      </c>
      <c r="J516" s="124"/>
      <c r="K516" s="104"/>
    </row>
    <row r="517" spans="1:11" ht="12.75">
      <c r="A517" s="474"/>
      <c r="B517" s="474"/>
      <c r="C517" s="483"/>
      <c r="D517" s="423" t="s">
        <v>466</v>
      </c>
      <c r="E517" s="403"/>
      <c r="F517" s="404"/>
      <c r="G517" s="404"/>
      <c r="H517" s="124">
        <v>42875</v>
      </c>
      <c r="I517" s="107">
        <f>I516</f>
        <v>3136.5</v>
      </c>
      <c r="J517" s="124">
        <v>42936</v>
      </c>
      <c r="K517" s="104">
        <v>3136.5</v>
      </c>
    </row>
    <row r="518" spans="1:11" ht="12.75">
      <c r="A518" s="474"/>
      <c r="B518" s="474"/>
      <c r="C518" s="483"/>
      <c r="D518" s="423" t="s">
        <v>466</v>
      </c>
      <c r="E518" s="403"/>
      <c r="F518" s="404"/>
      <c r="G518" s="404"/>
      <c r="H518" s="124">
        <v>42906</v>
      </c>
      <c r="I518" s="107">
        <f>I517</f>
        <v>3136.5</v>
      </c>
      <c r="J518" s="124">
        <v>42906</v>
      </c>
      <c r="K518" s="104">
        <v>3136.5</v>
      </c>
    </row>
    <row r="519" spans="1:11" ht="12.75">
      <c r="A519" s="475"/>
      <c r="B519" s="475"/>
      <c r="C519" s="484"/>
      <c r="D519" s="423" t="s">
        <v>466</v>
      </c>
      <c r="E519" s="403"/>
      <c r="F519" s="404"/>
      <c r="G519" s="404"/>
      <c r="H519" s="124">
        <v>42936</v>
      </c>
      <c r="I519" s="107">
        <f>I518</f>
        <v>3136.5</v>
      </c>
      <c r="J519" s="124">
        <v>42936</v>
      </c>
      <c r="K519" s="104">
        <v>3136.5</v>
      </c>
    </row>
    <row r="520" spans="1:11" ht="12.75">
      <c r="A520" s="447">
        <v>22</v>
      </c>
      <c r="B520" s="447" t="s">
        <v>100</v>
      </c>
      <c r="C520" s="477">
        <v>2209609</v>
      </c>
      <c r="D520" s="424" t="s">
        <v>467</v>
      </c>
      <c r="E520" s="399">
        <v>211</v>
      </c>
      <c r="F520" s="401">
        <f>E520*17</f>
        <v>3587</v>
      </c>
      <c r="G520" s="401">
        <f>E520*51</f>
        <v>10761</v>
      </c>
      <c r="H520" s="305">
        <v>42786</v>
      </c>
      <c r="I520" s="110">
        <f>G520/6</f>
        <v>1793.5</v>
      </c>
      <c r="J520" s="305">
        <v>42786</v>
      </c>
      <c r="K520" s="75">
        <v>1793.5</v>
      </c>
    </row>
    <row r="521" spans="1:11" ht="12.75">
      <c r="A521" s="476"/>
      <c r="B521" s="476"/>
      <c r="C521" s="478"/>
      <c r="D521" s="424" t="s">
        <v>467</v>
      </c>
      <c r="E521" s="399"/>
      <c r="F521" s="401"/>
      <c r="G521" s="401"/>
      <c r="H521" s="148">
        <v>42814</v>
      </c>
      <c r="I521" s="110">
        <f>I520</f>
        <v>1793.5</v>
      </c>
      <c r="J521" s="148">
        <v>42814</v>
      </c>
      <c r="K521" s="75">
        <v>1793.5</v>
      </c>
    </row>
    <row r="522" spans="1:11" ht="12.75">
      <c r="A522" s="476"/>
      <c r="B522" s="476"/>
      <c r="C522" s="478"/>
      <c r="D522" s="424" t="s">
        <v>467</v>
      </c>
      <c r="E522" s="399"/>
      <c r="F522" s="401"/>
      <c r="G522" s="401"/>
      <c r="H522" s="148">
        <v>42845</v>
      </c>
      <c r="I522" s="110">
        <f>I521</f>
        <v>1793.5</v>
      </c>
      <c r="J522" s="148">
        <v>42863</v>
      </c>
      <c r="K522" s="75">
        <v>1793.5</v>
      </c>
    </row>
    <row r="523" spans="1:11" ht="12.75">
      <c r="A523" s="476"/>
      <c r="B523" s="476"/>
      <c r="C523" s="478"/>
      <c r="D523" s="424" t="s">
        <v>467</v>
      </c>
      <c r="E523" s="399"/>
      <c r="F523" s="401"/>
      <c r="G523" s="401"/>
      <c r="H523" s="305">
        <v>42875</v>
      </c>
      <c r="I523" s="110">
        <f>I522</f>
        <v>1793.5</v>
      </c>
      <c r="J523" s="305">
        <v>42877</v>
      </c>
      <c r="K523" s="75">
        <v>1793.5</v>
      </c>
    </row>
    <row r="524" spans="1:11" ht="12.75">
      <c r="A524" s="476"/>
      <c r="B524" s="476"/>
      <c r="C524" s="478"/>
      <c r="D524" s="424" t="s">
        <v>467</v>
      </c>
      <c r="E524" s="399"/>
      <c r="F524" s="401"/>
      <c r="G524" s="401"/>
      <c r="H524" s="148">
        <v>42906</v>
      </c>
      <c r="I524" s="110">
        <f>I523</f>
        <v>1793.5</v>
      </c>
      <c r="J524" s="148">
        <v>42912</v>
      </c>
      <c r="K524" s="75">
        <v>1793.5</v>
      </c>
    </row>
    <row r="525" spans="1:11" ht="12.75">
      <c r="A525" s="448"/>
      <c r="B525" s="448"/>
      <c r="C525" s="432"/>
      <c r="D525" s="424" t="s">
        <v>467</v>
      </c>
      <c r="E525" s="399"/>
      <c r="F525" s="401"/>
      <c r="G525" s="401"/>
      <c r="H525" s="148">
        <v>42936</v>
      </c>
      <c r="I525" s="110">
        <f>I524</f>
        <v>1793.5</v>
      </c>
      <c r="J525" s="148"/>
      <c r="K525" s="75"/>
    </row>
    <row r="526" spans="1:11" ht="12.75">
      <c r="A526" s="473">
        <v>22</v>
      </c>
      <c r="B526" s="473" t="s">
        <v>100</v>
      </c>
      <c r="C526" s="482">
        <v>2209708</v>
      </c>
      <c r="D526" s="423" t="s">
        <v>468</v>
      </c>
      <c r="E526" s="403">
        <v>880</v>
      </c>
      <c r="F526" s="404">
        <f>E526*17</f>
        <v>14960</v>
      </c>
      <c r="G526" s="404">
        <f>E526*51</f>
        <v>44880</v>
      </c>
      <c r="H526" s="48">
        <v>42786</v>
      </c>
      <c r="I526" s="107">
        <f>G526/6</f>
        <v>7480</v>
      </c>
      <c r="J526" s="48">
        <v>42787</v>
      </c>
      <c r="K526" s="104">
        <v>7480</v>
      </c>
    </row>
    <row r="527" spans="1:11" ht="12.75">
      <c r="A527" s="474"/>
      <c r="B527" s="474"/>
      <c r="C527" s="483"/>
      <c r="D527" s="423" t="s">
        <v>468</v>
      </c>
      <c r="E527" s="403"/>
      <c r="F527" s="404"/>
      <c r="G527" s="404"/>
      <c r="H527" s="48">
        <v>42814</v>
      </c>
      <c r="I527" s="107">
        <f>I526</f>
        <v>7480</v>
      </c>
      <c r="J527" s="48">
        <v>42814</v>
      </c>
      <c r="K527" s="104">
        <v>7480</v>
      </c>
    </row>
    <row r="528" spans="1:11" ht="12.75">
      <c r="A528" s="474"/>
      <c r="B528" s="474"/>
      <c r="C528" s="483"/>
      <c r="D528" s="423" t="s">
        <v>468</v>
      </c>
      <c r="E528" s="403"/>
      <c r="F528" s="404"/>
      <c r="G528" s="404"/>
      <c r="H528" s="124">
        <v>42845</v>
      </c>
      <c r="I528" s="107">
        <f>I527</f>
        <v>7480</v>
      </c>
      <c r="J528" s="124">
        <v>42845</v>
      </c>
      <c r="K528" s="104">
        <v>7480</v>
      </c>
    </row>
    <row r="529" spans="1:11" ht="12.75">
      <c r="A529" s="474"/>
      <c r="B529" s="474"/>
      <c r="C529" s="483"/>
      <c r="D529" s="423" t="s">
        <v>468</v>
      </c>
      <c r="E529" s="403"/>
      <c r="F529" s="404"/>
      <c r="G529" s="404"/>
      <c r="H529" s="124">
        <v>42875</v>
      </c>
      <c r="I529" s="107">
        <f>I528</f>
        <v>7480</v>
      </c>
      <c r="J529" s="124">
        <v>42877</v>
      </c>
      <c r="K529" s="104">
        <v>7480</v>
      </c>
    </row>
    <row r="530" spans="1:11" ht="12.75">
      <c r="A530" s="474"/>
      <c r="B530" s="474"/>
      <c r="C530" s="483"/>
      <c r="D530" s="423" t="s">
        <v>468</v>
      </c>
      <c r="E530" s="403"/>
      <c r="F530" s="404"/>
      <c r="G530" s="404"/>
      <c r="H530" s="124">
        <v>42906</v>
      </c>
      <c r="I530" s="107">
        <f>I529</f>
        <v>7480</v>
      </c>
      <c r="J530" s="124">
        <v>42905</v>
      </c>
      <c r="K530" s="104">
        <v>7480</v>
      </c>
    </row>
    <row r="531" spans="1:11" ht="12.75">
      <c r="A531" s="475"/>
      <c r="B531" s="475"/>
      <c r="C531" s="484"/>
      <c r="D531" s="423" t="s">
        <v>468</v>
      </c>
      <c r="E531" s="403"/>
      <c r="F531" s="404"/>
      <c r="G531" s="404"/>
      <c r="H531" s="124">
        <v>42936</v>
      </c>
      <c r="I531" s="107">
        <f>I530</f>
        <v>7480</v>
      </c>
      <c r="J531" s="124">
        <v>42936</v>
      </c>
      <c r="K531" s="104">
        <v>7480</v>
      </c>
    </row>
    <row r="532" spans="1:11" ht="12.75">
      <c r="A532" s="447">
        <v>22</v>
      </c>
      <c r="B532" s="447" t="s">
        <v>100</v>
      </c>
      <c r="C532" s="496">
        <v>2209807</v>
      </c>
      <c r="D532" s="515" t="s">
        <v>469</v>
      </c>
      <c r="E532" s="399">
        <v>79</v>
      </c>
      <c r="F532" s="401">
        <f>E532*17</f>
        <v>1343</v>
      </c>
      <c r="G532" s="401">
        <f>E532*51</f>
        <v>4029</v>
      </c>
      <c r="H532" s="305">
        <v>42786</v>
      </c>
      <c r="I532" s="110">
        <f>G532/5</f>
        <v>805.8</v>
      </c>
      <c r="J532" s="23">
        <v>42786</v>
      </c>
      <c r="K532" s="24">
        <v>805.8</v>
      </c>
    </row>
    <row r="533" spans="1:11" ht="12.75">
      <c r="A533" s="476"/>
      <c r="B533" s="476"/>
      <c r="C533" s="497"/>
      <c r="D533" s="515" t="s">
        <v>469</v>
      </c>
      <c r="E533" s="399"/>
      <c r="F533" s="401"/>
      <c r="G533" s="401"/>
      <c r="H533" s="148">
        <v>42814</v>
      </c>
      <c r="I533" s="110">
        <f>I532</f>
        <v>805.8</v>
      </c>
      <c r="J533" s="23">
        <v>42814</v>
      </c>
      <c r="K533" s="24">
        <v>805.8</v>
      </c>
    </row>
    <row r="534" spans="1:11" ht="12.75">
      <c r="A534" s="476"/>
      <c r="B534" s="476"/>
      <c r="C534" s="497"/>
      <c r="D534" s="515" t="s">
        <v>469</v>
      </c>
      <c r="E534" s="399"/>
      <c r="F534" s="401"/>
      <c r="G534" s="401"/>
      <c r="H534" s="148">
        <v>42845</v>
      </c>
      <c r="I534" s="110">
        <f>I533</f>
        <v>805.8</v>
      </c>
      <c r="J534" s="23">
        <v>42845</v>
      </c>
      <c r="K534" s="24">
        <v>805.8</v>
      </c>
    </row>
    <row r="535" spans="1:11" ht="12.75">
      <c r="A535" s="476"/>
      <c r="B535" s="476"/>
      <c r="C535" s="497"/>
      <c r="D535" s="515" t="s">
        <v>469</v>
      </c>
      <c r="E535" s="399"/>
      <c r="F535" s="401"/>
      <c r="G535" s="401"/>
      <c r="H535" s="305">
        <v>42875</v>
      </c>
      <c r="I535" s="110">
        <f>I534</f>
        <v>805.8</v>
      </c>
      <c r="J535" s="23">
        <v>42877</v>
      </c>
      <c r="K535" s="24">
        <v>805.8</v>
      </c>
    </row>
    <row r="536" spans="1:11" ht="12.75">
      <c r="A536" s="476"/>
      <c r="B536" s="476"/>
      <c r="C536" s="498"/>
      <c r="D536" s="515" t="s">
        <v>469</v>
      </c>
      <c r="E536" s="399"/>
      <c r="F536" s="401"/>
      <c r="G536" s="401"/>
      <c r="H536" s="148">
        <v>42906</v>
      </c>
      <c r="I536" s="110">
        <f>I535</f>
        <v>805.8</v>
      </c>
      <c r="J536" s="23">
        <v>42906</v>
      </c>
      <c r="K536" s="24">
        <v>805.8</v>
      </c>
    </row>
    <row r="537" spans="1:11" ht="12.75">
      <c r="A537" s="473">
        <v>22</v>
      </c>
      <c r="B537" s="473" t="s">
        <v>100</v>
      </c>
      <c r="C537" s="493">
        <v>2209856</v>
      </c>
      <c r="D537" s="516" t="s">
        <v>470</v>
      </c>
      <c r="E537" s="403">
        <v>560</v>
      </c>
      <c r="F537" s="404">
        <f>E537*17</f>
        <v>9520</v>
      </c>
      <c r="G537" s="404">
        <f>E537*51</f>
        <v>28560</v>
      </c>
      <c r="H537" s="48">
        <v>42786</v>
      </c>
      <c r="I537" s="107">
        <f>G537/6</f>
        <v>4760</v>
      </c>
      <c r="J537" s="46">
        <v>42786</v>
      </c>
      <c r="K537" s="99">
        <v>4760</v>
      </c>
    </row>
    <row r="538" spans="1:11" ht="12.75">
      <c r="A538" s="474"/>
      <c r="B538" s="474"/>
      <c r="C538" s="494"/>
      <c r="D538" s="516" t="s">
        <v>470</v>
      </c>
      <c r="E538" s="403"/>
      <c r="F538" s="404"/>
      <c r="G538" s="404"/>
      <c r="H538" s="48">
        <v>42814</v>
      </c>
      <c r="I538" s="107">
        <f>I537</f>
        <v>4760</v>
      </c>
      <c r="J538" s="46">
        <v>42814</v>
      </c>
      <c r="K538" s="99">
        <v>4760</v>
      </c>
    </row>
    <row r="539" spans="1:11" ht="12.75">
      <c r="A539" s="474"/>
      <c r="B539" s="474"/>
      <c r="C539" s="494"/>
      <c r="D539" s="516" t="s">
        <v>470</v>
      </c>
      <c r="E539" s="403"/>
      <c r="F539" s="404"/>
      <c r="G539" s="404"/>
      <c r="H539" s="124">
        <v>42845</v>
      </c>
      <c r="I539" s="107">
        <f>I538</f>
        <v>4760</v>
      </c>
      <c r="J539" s="46">
        <v>42865</v>
      </c>
      <c r="K539" s="99">
        <v>4760</v>
      </c>
    </row>
    <row r="540" spans="1:11" ht="12.75">
      <c r="A540" s="474"/>
      <c r="B540" s="474"/>
      <c r="C540" s="494"/>
      <c r="D540" s="516" t="s">
        <v>470</v>
      </c>
      <c r="E540" s="403"/>
      <c r="F540" s="404"/>
      <c r="G540" s="404"/>
      <c r="H540" s="124">
        <v>42875</v>
      </c>
      <c r="I540" s="107">
        <f>I539</f>
        <v>4760</v>
      </c>
      <c r="J540" s="46">
        <v>42885</v>
      </c>
      <c r="K540" s="99">
        <v>4760</v>
      </c>
    </row>
    <row r="541" spans="1:11" ht="12.75">
      <c r="A541" s="474"/>
      <c r="B541" s="474"/>
      <c r="C541" s="494"/>
      <c r="D541" s="516" t="s">
        <v>470</v>
      </c>
      <c r="E541" s="403"/>
      <c r="F541" s="404"/>
      <c r="G541" s="404"/>
      <c r="H541" s="124">
        <v>42906</v>
      </c>
      <c r="I541" s="107">
        <f>I540</f>
        <v>4760</v>
      </c>
      <c r="J541" s="46">
        <v>42926</v>
      </c>
      <c r="K541" s="99">
        <v>4760</v>
      </c>
    </row>
    <row r="542" spans="1:11" ht="12.75">
      <c r="A542" s="475"/>
      <c r="B542" s="475"/>
      <c r="C542" s="495"/>
      <c r="D542" s="516" t="s">
        <v>470</v>
      </c>
      <c r="E542" s="403"/>
      <c r="F542" s="404"/>
      <c r="G542" s="404"/>
      <c r="H542" s="124">
        <v>42936</v>
      </c>
      <c r="I542" s="107">
        <f>I541</f>
        <v>4760</v>
      </c>
      <c r="J542" s="46">
        <v>42957</v>
      </c>
      <c r="K542" s="99">
        <v>4760</v>
      </c>
    </row>
    <row r="543" spans="1:11" ht="12.75">
      <c r="A543" s="447">
        <v>22</v>
      </c>
      <c r="B543" s="447" t="s">
        <v>100</v>
      </c>
      <c r="C543" s="496">
        <v>2209906</v>
      </c>
      <c r="D543" s="515" t="s">
        <v>471</v>
      </c>
      <c r="E543" s="399">
        <v>220</v>
      </c>
      <c r="F543" s="401">
        <f>E543*17</f>
        <v>3740</v>
      </c>
      <c r="G543" s="401">
        <f>E543*51</f>
        <v>11220</v>
      </c>
      <c r="H543" s="305">
        <v>42786</v>
      </c>
      <c r="I543" s="110">
        <f>G543/6</f>
        <v>1870</v>
      </c>
      <c r="J543" s="21">
        <v>42786</v>
      </c>
      <c r="K543" s="22">
        <v>1870</v>
      </c>
    </row>
    <row r="544" spans="1:11" ht="12.75">
      <c r="A544" s="476"/>
      <c r="B544" s="476"/>
      <c r="C544" s="497"/>
      <c r="D544" s="515" t="s">
        <v>471</v>
      </c>
      <c r="E544" s="399"/>
      <c r="F544" s="401"/>
      <c r="G544" s="401"/>
      <c r="H544" s="148">
        <v>42814</v>
      </c>
      <c r="I544" s="110">
        <f>I543</f>
        <v>1870</v>
      </c>
      <c r="J544" s="21">
        <v>42814</v>
      </c>
      <c r="K544" s="22">
        <v>1870</v>
      </c>
    </row>
    <row r="545" spans="1:11" ht="12.75">
      <c r="A545" s="476"/>
      <c r="B545" s="476"/>
      <c r="C545" s="497"/>
      <c r="D545" s="515" t="s">
        <v>471</v>
      </c>
      <c r="E545" s="399"/>
      <c r="F545" s="401"/>
      <c r="G545" s="401"/>
      <c r="H545" s="148">
        <v>42845</v>
      </c>
      <c r="I545" s="110">
        <f>I544</f>
        <v>1870</v>
      </c>
      <c r="J545" s="21">
        <v>42845</v>
      </c>
      <c r="K545" s="22">
        <v>1870</v>
      </c>
    </row>
    <row r="546" spans="1:11" ht="12.75">
      <c r="A546" s="476"/>
      <c r="B546" s="476"/>
      <c r="C546" s="497"/>
      <c r="D546" s="515" t="s">
        <v>471</v>
      </c>
      <c r="E546" s="399"/>
      <c r="F546" s="401"/>
      <c r="G546" s="401"/>
      <c r="H546" s="305">
        <v>42875</v>
      </c>
      <c r="I546" s="110">
        <f>I545</f>
        <v>1870</v>
      </c>
      <c r="J546" s="21">
        <v>42877</v>
      </c>
      <c r="K546" s="22">
        <v>1870</v>
      </c>
    </row>
    <row r="547" spans="1:11" ht="12.75">
      <c r="A547" s="476"/>
      <c r="B547" s="476"/>
      <c r="C547" s="497"/>
      <c r="D547" s="515" t="s">
        <v>471</v>
      </c>
      <c r="E547" s="399"/>
      <c r="F547" s="401"/>
      <c r="G547" s="401"/>
      <c r="H547" s="148">
        <v>42906</v>
      </c>
      <c r="I547" s="110">
        <f>I546</f>
        <v>1870</v>
      </c>
      <c r="J547" s="21">
        <v>42906</v>
      </c>
      <c r="K547" s="22">
        <v>1870</v>
      </c>
    </row>
    <row r="548" spans="1:11" ht="12.75">
      <c r="A548" s="448"/>
      <c r="B548" s="448"/>
      <c r="C548" s="498"/>
      <c r="D548" s="515" t="s">
        <v>471</v>
      </c>
      <c r="E548" s="399"/>
      <c r="F548" s="401"/>
      <c r="G548" s="401"/>
      <c r="H548" s="148">
        <v>42936</v>
      </c>
      <c r="I548" s="110">
        <f>I547</f>
        <v>1870</v>
      </c>
      <c r="J548" s="21">
        <v>42935</v>
      </c>
      <c r="K548" s="22">
        <v>1870</v>
      </c>
    </row>
    <row r="549" spans="1:11" ht="12.75">
      <c r="A549" s="473">
        <v>22</v>
      </c>
      <c r="B549" s="473" t="s">
        <v>100</v>
      </c>
      <c r="C549" s="482">
        <v>2209955</v>
      </c>
      <c r="D549" s="423" t="s">
        <v>472</v>
      </c>
      <c r="E549" s="403">
        <v>543</v>
      </c>
      <c r="F549" s="404">
        <f>E549*17</f>
        <v>9231</v>
      </c>
      <c r="G549" s="404">
        <f>E549*51</f>
        <v>27693</v>
      </c>
      <c r="H549" s="48">
        <v>42786</v>
      </c>
      <c r="I549" s="107">
        <f>G549/6</f>
        <v>4615.5</v>
      </c>
      <c r="J549" s="48">
        <v>42789</v>
      </c>
      <c r="K549" s="103">
        <v>4615.5</v>
      </c>
    </row>
    <row r="550" spans="1:11" ht="12.75">
      <c r="A550" s="474"/>
      <c r="B550" s="474"/>
      <c r="C550" s="483"/>
      <c r="D550" s="423" t="s">
        <v>472</v>
      </c>
      <c r="E550" s="403"/>
      <c r="F550" s="404"/>
      <c r="G550" s="404"/>
      <c r="H550" s="48">
        <v>42814</v>
      </c>
      <c r="I550" s="107">
        <f>I549</f>
        <v>4615.5</v>
      </c>
      <c r="J550" s="48">
        <v>42804</v>
      </c>
      <c r="K550" s="103">
        <v>4615.5</v>
      </c>
    </row>
    <row r="551" spans="1:11" ht="12.75">
      <c r="A551" s="474"/>
      <c r="B551" s="474"/>
      <c r="C551" s="483"/>
      <c r="D551" s="423" t="s">
        <v>472</v>
      </c>
      <c r="E551" s="403"/>
      <c r="F551" s="404"/>
      <c r="G551" s="404"/>
      <c r="H551" s="124">
        <v>42845</v>
      </c>
      <c r="I551" s="107">
        <f>I550</f>
        <v>4615.5</v>
      </c>
      <c r="J551" s="124">
        <v>42835</v>
      </c>
      <c r="K551" s="103">
        <v>4615.5</v>
      </c>
    </row>
    <row r="552" spans="1:11" ht="12.75">
      <c r="A552" s="474"/>
      <c r="B552" s="474"/>
      <c r="C552" s="483"/>
      <c r="D552" s="423" t="s">
        <v>472</v>
      </c>
      <c r="E552" s="403"/>
      <c r="F552" s="404"/>
      <c r="G552" s="404"/>
      <c r="H552" s="124">
        <v>42875</v>
      </c>
      <c r="I552" s="107">
        <f>I551</f>
        <v>4615.5</v>
      </c>
      <c r="J552" s="124">
        <v>42865</v>
      </c>
      <c r="K552" s="103">
        <v>4615.5</v>
      </c>
    </row>
    <row r="553" spans="1:11" ht="12.75">
      <c r="A553" s="474"/>
      <c r="B553" s="474"/>
      <c r="C553" s="483"/>
      <c r="D553" s="423" t="s">
        <v>472</v>
      </c>
      <c r="E553" s="403"/>
      <c r="F553" s="404"/>
      <c r="G553" s="404"/>
      <c r="H553" s="124">
        <v>42906</v>
      </c>
      <c r="I553" s="107">
        <f>I552</f>
        <v>4615.5</v>
      </c>
      <c r="J553" s="124">
        <v>42895</v>
      </c>
      <c r="K553" s="104">
        <v>4615.5</v>
      </c>
    </row>
    <row r="554" spans="1:11" ht="12.75">
      <c r="A554" s="475"/>
      <c r="B554" s="475"/>
      <c r="C554" s="484"/>
      <c r="D554" s="423" t="s">
        <v>472</v>
      </c>
      <c r="E554" s="403"/>
      <c r="F554" s="404"/>
      <c r="G554" s="404"/>
      <c r="H554" s="124">
        <v>42936</v>
      </c>
      <c r="I554" s="107">
        <f>I553</f>
        <v>4615.5</v>
      </c>
      <c r="J554" s="124">
        <v>42926</v>
      </c>
      <c r="K554" s="104">
        <v>4615.5</v>
      </c>
    </row>
    <row r="555" spans="1:11" ht="12.75">
      <c r="A555" s="447">
        <v>22</v>
      </c>
      <c r="B555" s="447" t="s">
        <v>100</v>
      </c>
      <c r="C555" s="477">
        <v>2209971</v>
      </c>
      <c r="D555" s="424" t="s">
        <v>473</v>
      </c>
      <c r="E555" s="399">
        <v>214</v>
      </c>
      <c r="F555" s="401">
        <f>E555*17</f>
        <v>3638</v>
      </c>
      <c r="G555" s="401">
        <f>E555*51</f>
        <v>10914</v>
      </c>
      <c r="H555" s="305">
        <v>42786</v>
      </c>
      <c r="I555" s="110">
        <f>G555/6</f>
        <v>1819</v>
      </c>
      <c r="J555" s="305">
        <v>42874</v>
      </c>
      <c r="K555" s="24">
        <v>1819</v>
      </c>
    </row>
    <row r="556" spans="1:11" ht="12.75">
      <c r="A556" s="476"/>
      <c r="B556" s="476"/>
      <c r="C556" s="478"/>
      <c r="D556" s="424" t="s">
        <v>473</v>
      </c>
      <c r="E556" s="399"/>
      <c r="F556" s="401"/>
      <c r="G556" s="401"/>
      <c r="H556" s="148">
        <v>42814</v>
      </c>
      <c r="I556" s="110">
        <f>I555</f>
        <v>1819</v>
      </c>
      <c r="J556" s="148">
        <v>42879</v>
      </c>
      <c r="K556" s="24">
        <v>1819</v>
      </c>
    </row>
    <row r="557" spans="1:11" ht="12.75">
      <c r="A557" s="476"/>
      <c r="B557" s="476"/>
      <c r="C557" s="478"/>
      <c r="D557" s="424" t="s">
        <v>473</v>
      </c>
      <c r="E557" s="399"/>
      <c r="F557" s="401"/>
      <c r="G557" s="401"/>
      <c r="H557" s="148">
        <v>42845</v>
      </c>
      <c r="I557" s="110">
        <f>I556</f>
        <v>1819</v>
      </c>
      <c r="J557" s="148">
        <v>42899</v>
      </c>
      <c r="K557" s="75">
        <v>1819</v>
      </c>
    </row>
    <row r="558" spans="1:11" ht="12.75">
      <c r="A558" s="476"/>
      <c r="B558" s="476"/>
      <c r="C558" s="478"/>
      <c r="D558" s="424" t="s">
        <v>473</v>
      </c>
      <c r="E558" s="399"/>
      <c r="F558" s="401"/>
      <c r="G558" s="401"/>
      <c r="H558" s="305">
        <v>42875</v>
      </c>
      <c r="I558" s="110">
        <f>I557</f>
        <v>1819</v>
      </c>
      <c r="J558" s="305"/>
      <c r="K558" s="75"/>
    </row>
    <row r="559" spans="1:11" ht="12.75">
      <c r="A559" s="476"/>
      <c r="B559" s="476"/>
      <c r="C559" s="478"/>
      <c r="D559" s="424" t="s">
        <v>473</v>
      </c>
      <c r="E559" s="399"/>
      <c r="F559" s="401"/>
      <c r="G559" s="401"/>
      <c r="H559" s="148">
        <v>42906</v>
      </c>
      <c r="I559" s="110">
        <f>I558</f>
        <v>1819</v>
      </c>
      <c r="J559" s="148">
        <v>42957</v>
      </c>
      <c r="K559" s="75">
        <v>1819</v>
      </c>
    </row>
    <row r="560" spans="1:11" ht="12.75">
      <c r="A560" s="448"/>
      <c r="B560" s="448"/>
      <c r="C560" s="432"/>
      <c r="D560" s="424" t="s">
        <v>473</v>
      </c>
      <c r="E560" s="399"/>
      <c r="F560" s="401"/>
      <c r="G560" s="401"/>
      <c r="H560" s="148">
        <v>42936</v>
      </c>
      <c r="I560" s="110">
        <f>I559</f>
        <v>1819</v>
      </c>
      <c r="J560" s="148">
        <v>42989</v>
      </c>
      <c r="K560" s="24">
        <v>1819</v>
      </c>
    </row>
    <row r="561" spans="1:11" ht="12.75">
      <c r="A561" s="473">
        <v>22</v>
      </c>
      <c r="B561" s="473" t="s">
        <v>100</v>
      </c>
      <c r="C561" s="482">
        <v>2210052</v>
      </c>
      <c r="D561" s="423" t="s">
        <v>474</v>
      </c>
      <c r="E561" s="403">
        <v>396</v>
      </c>
      <c r="F561" s="404">
        <f>E561*17</f>
        <v>6732</v>
      </c>
      <c r="G561" s="404">
        <f>E561*51</f>
        <v>20196</v>
      </c>
      <c r="H561" s="48">
        <v>42786</v>
      </c>
      <c r="I561" s="107">
        <f>G561/6</f>
        <v>3366</v>
      </c>
      <c r="J561" s="48">
        <v>42786</v>
      </c>
      <c r="K561" s="104">
        <v>3366</v>
      </c>
    </row>
    <row r="562" spans="1:11" ht="12.75">
      <c r="A562" s="474"/>
      <c r="B562" s="474"/>
      <c r="C562" s="483"/>
      <c r="D562" s="423" t="s">
        <v>474</v>
      </c>
      <c r="E562" s="403"/>
      <c r="F562" s="404"/>
      <c r="G562" s="404"/>
      <c r="H562" s="48">
        <v>42814</v>
      </c>
      <c r="I562" s="107">
        <f>I561</f>
        <v>3366</v>
      </c>
      <c r="J562" s="48">
        <v>42814</v>
      </c>
      <c r="K562" s="104">
        <v>3366</v>
      </c>
    </row>
    <row r="563" spans="1:11" ht="12.75">
      <c r="A563" s="474"/>
      <c r="B563" s="474"/>
      <c r="C563" s="483"/>
      <c r="D563" s="423" t="s">
        <v>474</v>
      </c>
      <c r="E563" s="403"/>
      <c r="F563" s="404"/>
      <c r="G563" s="404"/>
      <c r="H563" s="124">
        <v>42845</v>
      </c>
      <c r="I563" s="107">
        <f>I562</f>
        <v>3366</v>
      </c>
      <c r="J563" s="124">
        <v>42843</v>
      </c>
      <c r="K563" s="104">
        <v>3366</v>
      </c>
    </row>
    <row r="564" spans="1:11" ht="12.75">
      <c r="A564" s="474"/>
      <c r="B564" s="474"/>
      <c r="C564" s="483"/>
      <c r="D564" s="423" t="s">
        <v>474</v>
      </c>
      <c r="E564" s="403"/>
      <c r="F564" s="404"/>
      <c r="G564" s="404"/>
      <c r="H564" s="124">
        <v>42875</v>
      </c>
      <c r="I564" s="107">
        <f>I563</f>
        <v>3366</v>
      </c>
      <c r="J564" s="124">
        <v>42873</v>
      </c>
      <c r="K564" s="104">
        <v>3366</v>
      </c>
    </row>
    <row r="565" spans="1:11" ht="12.75">
      <c r="A565" s="474"/>
      <c r="B565" s="474"/>
      <c r="C565" s="483"/>
      <c r="D565" s="423" t="s">
        <v>474</v>
      </c>
      <c r="E565" s="403"/>
      <c r="F565" s="404"/>
      <c r="G565" s="404"/>
      <c r="H565" s="124">
        <v>42906</v>
      </c>
      <c r="I565" s="107">
        <f>I564</f>
        <v>3366</v>
      </c>
      <c r="J565" s="124">
        <v>42906</v>
      </c>
      <c r="K565" s="104">
        <v>3366</v>
      </c>
    </row>
    <row r="566" spans="1:11" ht="12.75">
      <c r="A566" s="475"/>
      <c r="B566" s="475"/>
      <c r="C566" s="484"/>
      <c r="D566" s="423" t="s">
        <v>474</v>
      </c>
      <c r="E566" s="403"/>
      <c r="F566" s="404"/>
      <c r="G566" s="404"/>
      <c r="H566" s="124">
        <v>42936</v>
      </c>
      <c r="I566" s="107">
        <f>I565</f>
        <v>3366</v>
      </c>
      <c r="J566" s="124">
        <v>42936</v>
      </c>
      <c r="K566" s="104">
        <v>3366</v>
      </c>
    </row>
    <row r="567" spans="1:11" ht="12.75">
      <c r="A567" s="447">
        <v>22</v>
      </c>
      <c r="B567" s="447" t="s">
        <v>100</v>
      </c>
      <c r="C567" s="477">
        <v>2210102</v>
      </c>
      <c r="D567" s="424" t="s">
        <v>475</v>
      </c>
      <c r="E567" s="399">
        <v>597</v>
      </c>
      <c r="F567" s="401">
        <f>E567*17</f>
        <v>10149</v>
      </c>
      <c r="G567" s="401">
        <f>E567*51</f>
        <v>30447</v>
      </c>
      <c r="H567" s="305">
        <v>42786</v>
      </c>
      <c r="I567" s="110">
        <f>G567/6</f>
        <v>5074.5</v>
      </c>
      <c r="J567" s="305">
        <v>42802</v>
      </c>
      <c r="K567" s="24">
        <v>5074.5</v>
      </c>
    </row>
    <row r="568" spans="1:11" ht="12.75">
      <c r="A568" s="476"/>
      <c r="B568" s="476"/>
      <c r="C568" s="478"/>
      <c r="D568" s="424" t="s">
        <v>475</v>
      </c>
      <c r="E568" s="399"/>
      <c r="F568" s="401"/>
      <c r="G568" s="401"/>
      <c r="H568" s="148">
        <v>42814</v>
      </c>
      <c r="I568" s="110">
        <f>I567</f>
        <v>5074.5</v>
      </c>
      <c r="J568" s="148">
        <v>42814</v>
      </c>
      <c r="K568" s="24">
        <v>5074.5</v>
      </c>
    </row>
    <row r="569" spans="1:11" ht="12.75">
      <c r="A569" s="476"/>
      <c r="B569" s="476"/>
      <c r="C569" s="478"/>
      <c r="D569" s="424" t="s">
        <v>475</v>
      </c>
      <c r="E569" s="399"/>
      <c r="F569" s="401"/>
      <c r="G569" s="401"/>
      <c r="H569" s="148">
        <v>42845</v>
      </c>
      <c r="I569" s="110">
        <f>I568</f>
        <v>5074.5</v>
      </c>
      <c r="J569" s="148">
        <v>42845</v>
      </c>
      <c r="K569" s="24">
        <v>5074.5</v>
      </c>
    </row>
    <row r="570" spans="1:11" ht="12.75">
      <c r="A570" s="476"/>
      <c r="B570" s="476"/>
      <c r="C570" s="478"/>
      <c r="D570" s="424" t="s">
        <v>475</v>
      </c>
      <c r="E570" s="399"/>
      <c r="F570" s="401"/>
      <c r="G570" s="401"/>
      <c r="H570" s="305">
        <v>42875</v>
      </c>
      <c r="I570" s="110">
        <f>I569</f>
        <v>5074.5</v>
      </c>
      <c r="J570" s="305">
        <v>42877</v>
      </c>
      <c r="K570" s="24">
        <v>5074.5</v>
      </c>
    </row>
    <row r="571" spans="1:11" ht="12.75">
      <c r="A571" s="476"/>
      <c r="B571" s="476"/>
      <c r="C571" s="478"/>
      <c r="D571" s="424" t="s">
        <v>475</v>
      </c>
      <c r="E571" s="399"/>
      <c r="F571" s="401"/>
      <c r="G571" s="401"/>
      <c r="H571" s="148">
        <v>42906</v>
      </c>
      <c r="I571" s="110">
        <f>I570</f>
        <v>5074.5</v>
      </c>
      <c r="J571" s="148">
        <v>42906</v>
      </c>
      <c r="K571" s="24">
        <v>5074.5</v>
      </c>
    </row>
    <row r="572" spans="1:11" ht="12.75">
      <c r="A572" s="448"/>
      <c r="B572" s="448"/>
      <c r="C572" s="432"/>
      <c r="D572" s="424" t="s">
        <v>475</v>
      </c>
      <c r="E572" s="399"/>
      <c r="F572" s="401"/>
      <c r="G572" s="401"/>
      <c r="H572" s="148">
        <v>42936</v>
      </c>
      <c r="I572" s="110">
        <f>I571</f>
        <v>5074.5</v>
      </c>
      <c r="J572" s="148">
        <v>42936</v>
      </c>
      <c r="K572" s="24">
        <v>5074.5</v>
      </c>
    </row>
    <row r="573" spans="1:11" ht="12.75">
      <c r="A573" s="473">
        <v>22</v>
      </c>
      <c r="B573" s="473" t="s">
        <v>100</v>
      </c>
      <c r="C573" s="482">
        <v>2210201</v>
      </c>
      <c r="D573" s="423" t="s">
        <v>476</v>
      </c>
      <c r="E573" s="403">
        <v>737</v>
      </c>
      <c r="F573" s="404">
        <f>E573*17</f>
        <v>12529</v>
      </c>
      <c r="G573" s="404">
        <f>E573*51</f>
        <v>37587</v>
      </c>
      <c r="H573" s="48">
        <v>42786</v>
      </c>
      <c r="I573" s="107">
        <f>G573/6</f>
        <v>6264.5</v>
      </c>
      <c r="J573" s="48">
        <v>42786</v>
      </c>
      <c r="K573" s="104">
        <v>6264.5</v>
      </c>
    </row>
    <row r="574" spans="1:11" ht="12.75">
      <c r="A574" s="474"/>
      <c r="B574" s="474"/>
      <c r="C574" s="483"/>
      <c r="D574" s="423" t="s">
        <v>476</v>
      </c>
      <c r="E574" s="403"/>
      <c r="F574" s="404"/>
      <c r="G574" s="404"/>
      <c r="H574" s="48">
        <v>42814</v>
      </c>
      <c r="I574" s="107">
        <f>I573</f>
        <v>6264.5</v>
      </c>
      <c r="J574" s="48">
        <v>42874</v>
      </c>
      <c r="K574" s="104">
        <v>6264.5</v>
      </c>
    </row>
    <row r="575" spans="1:11" ht="12.75">
      <c r="A575" s="474"/>
      <c r="B575" s="474"/>
      <c r="C575" s="483"/>
      <c r="D575" s="423" t="s">
        <v>476</v>
      </c>
      <c r="E575" s="403"/>
      <c r="F575" s="404"/>
      <c r="G575" s="404"/>
      <c r="H575" s="124">
        <v>42845</v>
      </c>
      <c r="I575" s="107">
        <f>I574</f>
        <v>6264.5</v>
      </c>
      <c r="J575" s="124">
        <v>42906</v>
      </c>
      <c r="K575" s="104">
        <v>6264.5</v>
      </c>
    </row>
    <row r="576" spans="1:11" ht="12.75">
      <c r="A576" s="474"/>
      <c r="B576" s="474"/>
      <c r="C576" s="483"/>
      <c r="D576" s="423" t="s">
        <v>476</v>
      </c>
      <c r="E576" s="403"/>
      <c r="F576" s="404"/>
      <c r="G576" s="404"/>
      <c r="H576" s="124">
        <v>42875</v>
      </c>
      <c r="I576" s="107">
        <f>I575</f>
        <v>6264.5</v>
      </c>
      <c r="J576" s="124">
        <v>42928</v>
      </c>
      <c r="K576" s="104">
        <v>6264.5</v>
      </c>
    </row>
    <row r="577" spans="1:11" ht="12.75">
      <c r="A577" s="474"/>
      <c r="B577" s="474"/>
      <c r="C577" s="483"/>
      <c r="D577" s="423" t="s">
        <v>476</v>
      </c>
      <c r="E577" s="403"/>
      <c r="F577" s="404"/>
      <c r="G577" s="404"/>
      <c r="H577" s="124">
        <v>42906</v>
      </c>
      <c r="I577" s="107">
        <f>I576</f>
        <v>6264.5</v>
      </c>
      <c r="J577" s="124">
        <v>42936</v>
      </c>
      <c r="K577" s="104">
        <v>6264.5</v>
      </c>
    </row>
    <row r="578" spans="1:11" ht="12.75">
      <c r="A578" s="475"/>
      <c r="B578" s="475"/>
      <c r="C578" s="484"/>
      <c r="D578" s="423" t="s">
        <v>476</v>
      </c>
      <c r="E578" s="403"/>
      <c r="F578" s="404"/>
      <c r="G578" s="404"/>
      <c r="H578" s="124">
        <v>42936</v>
      </c>
      <c r="I578" s="107">
        <f>I577</f>
        <v>6264.5</v>
      </c>
      <c r="J578" s="124">
        <v>42941</v>
      </c>
      <c r="K578" s="104">
        <v>6264.5</v>
      </c>
    </row>
    <row r="579" spans="1:11" ht="12.75">
      <c r="A579" s="447">
        <v>22</v>
      </c>
      <c r="B579" s="447" t="s">
        <v>100</v>
      </c>
      <c r="C579" s="477">
        <v>2210300</v>
      </c>
      <c r="D579" s="424" t="s">
        <v>477</v>
      </c>
      <c r="E579" s="399">
        <v>281</v>
      </c>
      <c r="F579" s="401">
        <f>E579*17</f>
        <v>4777</v>
      </c>
      <c r="G579" s="401">
        <f>E579*51</f>
        <v>14331</v>
      </c>
      <c r="H579" s="305">
        <v>42786</v>
      </c>
      <c r="I579" s="110">
        <f>G579/6</f>
        <v>2388.5</v>
      </c>
      <c r="J579" s="305"/>
      <c r="K579" s="24"/>
    </row>
    <row r="580" spans="1:11" ht="12.75">
      <c r="A580" s="476"/>
      <c r="B580" s="476"/>
      <c r="C580" s="478"/>
      <c r="D580" s="424" t="s">
        <v>477</v>
      </c>
      <c r="E580" s="399"/>
      <c r="F580" s="401"/>
      <c r="G580" s="401"/>
      <c r="H580" s="148">
        <v>42814</v>
      </c>
      <c r="I580" s="110">
        <f>I579</f>
        <v>2388.5</v>
      </c>
      <c r="J580" s="148"/>
      <c r="K580" s="24"/>
    </row>
    <row r="581" spans="1:11" ht="12.75">
      <c r="A581" s="476"/>
      <c r="B581" s="476"/>
      <c r="C581" s="478"/>
      <c r="D581" s="424" t="s">
        <v>477</v>
      </c>
      <c r="E581" s="399"/>
      <c r="F581" s="401"/>
      <c r="G581" s="401"/>
      <c r="H581" s="148">
        <v>42845</v>
      </c>
      <c r="I581" s="110">
        <f>I580</f>
        <v>2388.5</v>
      </c>
      <c r="J581" s="148"/>
      <c r="K581" s="24"/>
    </row>
    <row r="582" spans="1:11" ht="12.75">
      <c r="A582" s="476"/>
      <c r="B582" s="476"/>
      <c r="C582" s="478"/>
      <c r="D582" s="424" t="s">
        <v>477</v>
      </c>
      <c r="E582" s="399"/>
      <c r="F582" s="401"/>
      <c r="G582" s="401"/>
      <c r="H582" s="305">
        <v>42875</v>
      </c>
      <c r="I582" s="110">
        <f>I581</f>
        <v>2388.5</v>
      </c>
      <c r="J582" s="305"/>
      <c r="K582" s="24"/>
    </row>
    <row r="583" spans="1:11" ht="12.75">
      <c r="A583" s="476"/>
      <c r="B583" s="476"/>
      <c r="C583" s="478"/>
      <c r="D583" s="424" t="s">
        <v>477</v>
      </c>
      <c r="E583" s="399"/>
      <c r="F583" s="401"/>
      <c r="G583" s="401"/>
      <c r="H583" s="148">
        <v>42906</v>
      </c>
      <c r="I583" s="110">
        <f>I582</f>
        <v>2388.5</v>
      </c>
      <c r="J583" s="148"/>
      <c r="K583" s="24"/>
    </row>
    <row r="584" spans="1:11" ht="12.75">
      <c r="A584" s="448"/>
      <c r="B584" s="448"/>
      <c r="C584" s="432"/>
      <c r="D584" s="424" t="s">
        <v>477</v>
      </c>
      <c r="E584" s="399"/>
      <c r="F584" s="401"/>
      <c r="G584" s="401"/>
      <c r="H584" s="148">
        <v>42936</v>
      </c>
      <c r="I584" s="110">
        <f>I583</f>
        <v>2388.5</v>
      </c>
      <c r="J584" s="148"/>
      <c r="K584" s="24"/>
    </row>
    <row r="585" spans="1:11" ht="12.75">
      <c r="A585" s="473">
        <v>22</v>
      </c>
      <c r="B585" s="473" t="s">
        <v>100</v>
      </c>
      <c r="C585" s="482">
        <v>2210375</v>
      </c>
      <c r="D585" s="423" t="s">
        <v>478</v>
      </c>
      <c r="E585" s="403">
        <v>357</v>
      </c>
      <c r="F585" s="404">
        <f>E585*17</f>
        <v>6069</v>
      </c>
      <c r="G585" s="404">
        <f>E585*51</f>
        <v>18207</v>
      </c>
      <c r="H585" s="48">
        <v>42786</v>
      </c>
      <c r="I585" s="107">
        <f>G585/6</f>
        <v>3034.5</v>
      </c>
      <c r="J585" s="48">
        <v>42790</v>
      </c>
      <c r="K585" s="104">
        <v>3034.5</v>
      </c>
    </row>
    <row r="586" spans="1:11" ht="12.75">
      <c r="A586" s="474"/>
      <c r="B586" s="474"/>
      <c r="C586" s="483"/>
      <c r="D586" s="423" t="s">
        <v>478</v>
      </c>
      <c r="E586" s="403"/>
      <c r="F586" s="404"/>
      <c r="G586" s="404"/>
      <c r="H586" s="48">
        <v>42814</v>
      </c>
      <c r="I586" s="107">
        <f>I585</f>
        <v>3034.5</v>
      </c>
      <c r="J586" s="48">
        <v>42814</v>
      </c>
      <c r="K586" s="104">
        <v>3034.5</v>
      </c>
    </row>
    <row r="587" spans="1:11" ht="12.75">
      <c r="A587" s="474"/>
      <c r="B587" s="474"/>
      <c r="C587" s="483"/>
      <c r="D587" s="423" t="s">
        <v>478</v>
      </c>
      <c r="E587" s="403"/>
      <c r="F587" s="404"/>
      <c r="G587" s="404"/>
      <c r="H587" s="124">
        <v>42845</v>
      </c>
      <c r="I587" s="107">
        <f>I586</f>
        <v>3034.5</v>
      </c>
      <c r="J587" s="124">
        <v>42845</v>
      </c>
      <c r="K587" s="104">
        <v>3034.5</v>
      </c>
    </row>
    <row r="588" spans="1:11" ht="12.75">
      <c r="A588" s="474"/>
      <c r="B588" s="474"/>
      <c r="C588" s="483"/>
      <c r="D588" s="423" t="s">
        <v>478</v>
      </c>
      <c r="E588" s="403"/>
      <c r="F588" s="404"/>
      <c r="G588" s="404"/>
      <c r="H588" s="124">
        <v>42875</v>
      </c>
      <c r="I588" s="107">
        <f>I587</f>
        <v>3034.5</v>
      </c>
      <c r="J588" s="124">
        <v>42865</v>
      </c>
      <c r="K588" s="104">
        <v>3034.5</v>
      </c>
    </row>
    <row r="589" spans="1:11" ht="12.75">
      <c r="A589" s="474"/>
      <c r="B589" s="474"/>
      <c r="C589" s="483"/>
      <c r="D589" s="423" t="s">
        <v>478</v>
      </c>
      <c r="E589" s="403"/>
      <c r="F589" s="404"/>
      <c r="G589" s="404"/>
      <c r="H589" s="124">
        <v>42906</v>
      </c>
      <c r="I589" s="107">
        <f>I588</f>
        <v>3034.5</v>
      </c>
      <c r="J589" s="124">
        <v>42906</v>
      </c>
      <c r="K589" s="104">
        <v>3034.5</v>
      </c>
    </row>
    <row r="590" spans="1:11" ht="12.75">
      <c r="A590" s="475"/>
      <c r="B590" s="475"/>
      <c r="C590" s="484"/>
      <c r="D590" s="423" t="s">
        <v>478</v>
      </c>
      <c r="E590" s="403"/>
      <c r="F590" s="404"/>
      <c r="G590" s="404"/>
      <c r="H590" s="124">
        <v>42936</v>
      </c>
      <c r="I590" s="107">
        <f>I589</f>
        <v>3034.5</v>
      </c>
      <c r="J590" s="124">
        <v>42926</v>
      </c>
      <c r="K590" s="104">
        <v>3034.5</v>
      </c>
    </row>
    <row r="591" spans="1:11" ht="12.75">
      <c r="A591" s="447">
        <v>22</v>
      </c>
      <c r="B591" s="447" t="s">
        <v>100</v>
      </c>
      <c r="C591" s="477">
        <v>2210383</v>
      </c>
      <c r="D591" s="424" t="s">
        <v>479</v>
      </c>
      <c r="E591" s="399">
        <v>165</v>
      </c>
      <c r="F591" s="401">
        <f>E591*17</f>
        <v>2805</v>
      </c>
      <c r="G591" s="401">
        <f>E591*51</f>
        <v>8415</v>
      </c>
      <c r="H591" s="305">
        <v>42786</v>
      </c>
      <c r="I591" s="110">
        <f>G591/6</f>
        <v>1402.5</v>
      </c>
      <c r="J591" s="305">
        <v>42786</v>
      </c>
      <c r="K591" s="75">
        <v>1402.5</v>
      </c>
    </row>
    <row r="592" spans="1:11" ht="12.75">
      <c r="A592" s="476"/>
      <c r="B592" s="476"/>
      <c r="C592" s="478"/>
      <c r="D592" s="424" t="s">
        <v>479</v>
      </c>
      <c r="E592" s="399"/>
      <c r="F592" s="401"/>
      <c r="G592" s="401"/>
      <c r="H592" s="148">
        <v>42814</v>
      </c>
      <c r="I592" s="110">
        <f>I591</f>
        <v>1402.5</v>
      </c>
      <c r="J592" s="148">
        <v>42804</v>
      </c>
      <c r="K592" s="75">
        <v>1402.5</v>
      </c>
    </row>
    <row r="593" spans="1:11" ht="12.75">
      <c r="A593" s="476"/>
      <c r="B593" s="476"/>
      <c r="C593" s="478"/>
      <c r="D593" s="424" t="s">
        <v>479</v>
      </c>
      <c r="E593" s="399"/>
      <c r="F593" s="401"/>
      <c r="G593" s="401"/>
      <c r="H593" s="148">
        <v>42845</v>
      </c>
      <c r="I593" s="110">
        <f>I592</f>
        <v>1402.5</v>
      </c>
      <c r="J593" s="148">
        <v>42835</v>
      </c>
      <c r="K593" s="75">
        <v>1402.5</v>
      </c>
    </row>
    <row r="594" spans="1:11" ht="12.75">
      <c r="A594" s="476"/>
      <c r="B594" s="476"/>
      <c r="C594" s="478"/>
      <c r="D594" s="424" t="s">
        <v>479</v>
      </c>
      <c r="E594" s="399"/>
      <c r="F594" s="401"/>
      <c r="G594" s="401"/>
      <c r="H594" s="305">
        <v>42875</v>
      </c>
      <c r="I594" s="110">
        <f>I593</f>
        <v>1402.5</v>
      </c>
      <c r="J594" s="305">
        <v>42865</v>
      </c>
      <c r="K594" s="75">
        <v>1402.5</v>
      </c>
    </row>
    <row r="595" spans="1:11" ht="12.75">
      <c r="A595" s="476"/>
      <c r="B595" s="476"/>
      <c r="C595" s="478"/>
      <c r="D595" s="424" t="s">
        <v>479</v>
      </c>
      <c r="E595" s="399"/>
      <c r="F595" s="401"/>
      <c r="G595" s="401"/>
      <c r="H595" s="148">
        <v>42906</v>
      </c>
      <c r="I595" s="110">
        <f>I594</f>
        <v>1402.5</v>
      </c>
      <c r="J595" s="148">
        <v>42895</v>
      </c>
      <c r="K595" s="75">
        <v>1402.5</v>
      </c>
    </row>
    <row r="596" spans="1:11" ht="12.75">
      <c r="A596" s="448"/>
      <c r="B596" s="448"/>
      <c r="C596" s="432"/>
      <c r="D596" s="424" t="s">
        <v>479</v>
      </c>
      <c r="E596" s="399"/>
      <c r="F596" s="401"/>
      <c r="G596" s="401"/>
      <c r="H596" s="148">
        <v>42936</v>
      </c>
      <c r="I596" s="110">
        <f>I595</f>
        <v>1402.5</v>
      </c>
      <c r="J596" s="148">
        <v>42926</v>
      </c>
      <c r="K596" s="75">
        <v>1402.5</v>
      </c>
    </row>
    <row r="597" spans="1:11" ht="12.75">
      <c r="A597" s="473">
        <v>22</v>
      </c>
      <c r="B597" s="473" t="s">
        <v>100</v>
      </c>
      <c r="C597" s="482">
        <v>2210409</v>
      </c>
      <c r="D597" s="423" t="s">
        <v>480</v>
      </c>
      <c r="E597" s="403">
        <v>2313</v>
      </c>
      <c r="F597" s="404">
        <f>E597*17</f>
        <v>39321</v>
      </c>
      <c r="G597" s="404">
        <f>E597*51</f>
        <v>117963</v>
      </c>
      <c r="H597" s="48">
        <v>42786</v>
      </c>
      <c r="I597" s="107">
        <f>G597/6</f>
        <v>19660.5</v>
      </c>
      <c r="J597" s="48">
        <v>42879</v>
      </c>
      <c r="K597" s="103">
        <v>19660.5</v>
      </c>
    </row>
    <row r="598" spans="1:11" ht="12.75">
      <c r="A598" s="474"/>
      <c r="B598" s="474"/>
      <c r="C598" s="483"/>
      <c r="D598" s="423" t="s">
        <v>480</v>
      </c>
      <c r="E598" s="403"/>
      <c r="F598" s="404"/>
      <c r="G598" s="404"/>
      <c r="H598" s="48">
        <v>42814</v>
      </c>
      <c r="I598" s="107">
        <f>I597</f>
        <v>19660.5</v>
      </c>
      <c r="J598" s="48">
        <v>42807</v>
      </c>
      <c r="K598" s="103">
        <v>19660.5</v>
      </c>
    </row>
    <row r="599" spans="1:11" ht="12.75">
      <c r="A599" s="474"/>
      <c r="B599" s="474"/>
      <c r="C599" s="483"/>
      <c r="D599" s="423" t="s">
        <v>480</v>
      </c>
      <c r="E599" s="403"/>
      <c r="F599" s="404"/>
      <c r="G599" s="404"/>
      <c r="H599" s="124">
        <v>42845</v>
      </c>
      <c r="I599" s="107">
        <f>I598</f>
        <v>19660.5</v>
      </c>
      <c r="J599" s="124">
        <v>42907</v>
      </c>
      <c r="K599" s="104">
        <v>19660.5</v>
      </c>
    </row>
    <row r="600" spans="1:11" ht="12.75">
      <c r="A600" s="474"/>
      <c r="B600" s="474"/>
      <c r="C600" s="483"/>
      <c r="D600" s="423" t="s">
        <v>480</v>
      </c>
      <c r="E600" s="403"/>
      <c r="F600" s="404"/>
      <c r="G600" s="404"/>
      <c r="H600" s="124">
        <v>42875</v>
      </c>
      <c r="I600" s="107">
        <f>I599</f>
        <v>19660.5</v>
      </c>
      <c r="J600" s="124"/>
      <c r="K600" s="104"/>
    </row>
    <row r="601" spans="1:11" ht="12.75">
      <c r="A601" s="474"/>
      <c r="B601" s="474"/>
      <c r="C601" s="483"/>
      <c r="D601" s="423" t="s">
        <v>480</v>
      </c>
      <c r="E601" s="403"/>
      <c r="F601" s="404"/>
      <c r="G601" s="404"/>
      <c r="H601" s="124">
        <v>42906</v>
      </c>
      <c r="I601" s="107">
        <f>I600</f>
        <v>19660.5</v>
      </c>
      <c r="J601" s="124"/>
      <c r="K601" s="104"/>
    </row>
    <row r="602" spans="1:11" ht="12.75">
      <c r="A602" s="475"/>
      <c r="B602" s="475"/>
      <c r="C602" s="484"/>
      <c r="D602" s="423" t="s">
        <v>480</v>
      </c>
      <c r="E602" s="403"/>
      <c r="F602" s="404"/>
      <c r="G602" s="404"/>
      <c r="H602" s="124">
        <v>42936</v>
      </c>
      <c r="I602" s="107">
        <f>I601</f>
        <v>19660.5</v>
      </c>
      <c r="J602" s="124"/>
      <c r="K602" s="104"/>
    </row>
    <row r="603" spans="1:11" ht="12.75">
      <c r="A603" s="447">
        <v>22</v>
      </c>
      <c r="B603" s="447" t="s">
        <v>100</v>
      </c>
      <c r="C603" s="477">
        <v>2210508</v>
      </c>
      <c r="D603" s="424" t="s">
        <v>481</v>
      </c>
      <c r="E603" s="399">
        <v>706</v>
      </c>
      <c r="F603" s="401">
        <f>E603*17</f>
        <v>12002</v>
      </c>
      <c r="G603" s="401">
        <f>E603*51</f>
        <v>36006</v>
      </c>
      <c r="H603" s="305">
        <v>42786</v>
      </c>
      <c r="I603" s="110">
        <f>G603/6</f>
        <v>6001</v>
      </c>
      <c r="J603" s="305">
        <v>42786</v>
      </c>
      <c r="K603" s="75">
        <v>6001</v>
      </c>
    </row>
    <row r="604" spans="1:11" ht="12.75">
      <c r="A604" s="476"/>
      <c r="B604" s="476"/>
      <c r="C604" s="478"/>
      <c r="D604" s="424" t="s">
        <v>481</v>
      </c>
      <c r="E604" s="399"/>
      <c r="F604" s="401"/>
      <c r="G604" s="401"/>
      <c r="H604" s="148">
        <v>42814</v>
      </c>
      <c r="I604" s="110">
        <f>I603</f>
        <v>6001</v>
      </c>
      <c r="J604" s="148">
        <v>42814</v>
      </c>
      <c r="K604" s="75">
        <v>6001</v>
      </c>
    </row>
    <row r="605" spans="1:11" ht="12.75">
      <c r="A605" s="476"/>
      <c r="B605" s="476"/>
      <c r="C605" s="478"/>
      <c r="D605" s="424" t="s">
        <v>481</v>
      </c>
      <c r="E605" s="399"/>
      <c r="F605" s="401"/>
      <c r="G605" s="401"/>
      <c r="H605" s="148">
        <v>42845</v>
      </c>
      <c r="I605" s="110">
        <f>I604</f>
        <v>6001</v>
      </c>
      <c r="J605" s="148">
        <v>42853</v>
      </c>
      <c r="K605" s="75">
        <v>6001</v>
      </c>
    </row>
    <row r="606" spans="1:11" ht="12.75">
      <c r="A606" s="476"/>
      <c r="B606" s="476"/>
      <c r="C606" s="478"/>
      <c r="D606" s="424" t="s">
        <v>481</v>
      </c>
      <c r="E606" s="399"/>
      <c r="F606" s="401"/>
      <c r="G606" s="401"/>
      <c r="H606" s="305">
        <v>42875</v>
      </c>
      <c r="I606" s="110">
        <f>I605</f>
        <v>6001</v>
      </c>
      <c r="J606" s="305">
        <v>42874</v>
      </c>
      <c r="K606" s="75">
        <v>6001</v>
      </c>
    </row>
    <row r="607" spans="1:11" ht="12.75">
      <c r="A607" s="476"/>
      <c r="B607" s="476"/>
      <c r="C607" s="478"/>
      <c r="D607" s="424" t="s">
        <v>481</v>
      </c>
      <c r="E607" s="399"/>
      <c r="F607" s="401"/>
      <c r="G607" s="401"/>
      <c r="H607" s="148">
        <v>42906</v>
      </c>
      <c r="I607" s="110">
        <f>I606</f>
        <v>6001</v>
      </c>
      <c r="J607" s="148">
        <v>42906</v>
      </c>
      <c r="K607" s="75">
        <v>6001</v>
      </c>
    </row>
    <row r="608" spans="1:11" ht="12.75">
      <c r="A608" s="448"/>
      <c r="B608" s="448"/>
      <c r="C608" s="432"/>
      <c r="D608" s="424" t="s">
        <v>481</v>
      </c>
      <c r="E608" s="399"/>
      <c r="F608" s="401"/>
      <c r="G608" s="401"/>
      <c r="H608" s="148">
        <v>42936</v>
      </c>
      <c r="I608" s="110">
        <f>I607</f>
        <v>6001</v>
      </c>
      <c r="J608" s="148">
        <v>42942</v>
      </c>
      <c r="K608" s="75">
        <v>6001</v>
      </c>
    </row>
    <row r="609" spans="1:11" ht="12.75">
      <c r="A609" s="473">
        <v>22</v>
      </c>
      <c r="B609" s="473" t="s">
        <v>100</v>
      </c>
      <c r="C609" s="482">
        <v>2210656</v>
      </c>
      <c r="D609" s="423" t="s">
        <v>482</v>
      </c>
      <c r="E609" s="403">
        <v>481</v>
      </c>
      <c r="F609" s="404">
        <f>E609*17</f>
        <v>8177</v>
      </c>
      <c r="G609" s="404">
        <f>E609*51</f>
        <v>24531</v>
      </c>
      <c r="H609" s="48">
        <v>42786</v>
      </c>
      <c r="I609" s="107">
        <f>G609/6</f>
        <v>4088.5</v>
      </c>
      <c r="J609" s="48"/>
      <c r="K609" s="104"/>
    </row>
    <row r="610" spans="1:11" ht="12.75">
      <c r="A610" s="474"/>
      <c r="B610" s="474"/>
      <c r="C610" s="483"/>
      <c r="D610" s="423" t="s">
        <v>482</v>
      </c>
      <c r="E610" s="403"/>
      <c r="F610" s="404"/>
      <c r="G610" s="404"/>
      <c r="H610" s="48">
        <v>42814</v>
      </c>
      <c r="I610" s="107">
        <f>I609</f>
        <v>4088.5</v>
      </c>
      <c r="J610" s="48"/>
      <c r="K610" s="104"/>
    </row>
    <row r="611" spans="1:11" ht="12.75">
      <c r="A611" s="474"/>
      <c r="B611" s="474"/>
      <c r="C611" s="483"/>
      <c r="D611" s="423" t="s">
        <v>482</v>
      </c>
      <c r="E611" s="403"/>
      <c r="F611" s="404"/>
      <c r="G611" s="404"/>
      <c r="H611" s="124">
        <v>42845</v>
      </c>
      <c r="I611" s="107">
        <f>I610</f>
        <v>4088.5</v>
      </c>
      <c r="J611" s="124"/>
      <c r="K611" s="104"/>
    </row>
    <row r="612" spans="1:11" ht="12.75">
      <c r="A612" s="474"/>
      <c r="B612" s="474"/>
      <c r="C612" s="483"/>
      <c r="D612" s="423" t="s">
        <v>482</v>
      </c>
      <c r="E612" s="403"/>
      <c r="F612" s="404"/>
      <c r="G612" s="404"/>
      <c r="H612" s="124">
        <v>42875</v>
      </c>
      <c r="I612" s="107">
        <f>I611</f>
        <v>4088.5</v>
      </c>
      <c r="J612" s="124"/>
      <c r="K612" s="104"/>
    </row>
    <row r="613" spans="1:11" ht="12.75">
      <c r="A613" s="474"/>
      <c r="B613" s="474"/>
      <c r="C613" s="483"/>
      <c r="D613" s="423" t="s">
        <v>482</v>
      </c>
      <c r="E613" s="403"/>
      <c r="F613" s="404"/>
      <c r="G613" s="404"/>
      <c r="H613" s="124">
        <v>42906</v>
      </c>
      <c r="I613" s="107">
        <f>I612</f>
        <v>4088.5</v>
      </c>
      <c r="J613" s="124"/>
      <c r="K613" s="104"/>
    </row>
    <row r="614" spans="1:11" ht="12.75">
      <c r="A614" s="475"/>
      <c r="B614" s="475"/>
      <c r="C614" s="484"/>
      <c r="D614" s="423" t="s">
        <v>482</v>
      </c>
      <c r="E614" s="403"/>
      <c r="F614" s="404"/>
      <c r="G614" s="404"/>
      <c r="H614" s="124">
        <v>42936</v>
      </c>
      <c r="I614" s="107">
        <f>I613</f>
        <v>4088.5</v>
      </c>
      <c r="J614" s="124"/>
      <c r="K614" s="104"/>
    </row>
    <row r="615" spans="1:11" ht="12.75">
      <c r="A615" s="447">
        <v>22</v>
      </c>
      <c r="B615" s="447" t="s">
        <v>100</v>
      </c>
      <c r="C615" s="496">
        <v>2210706</v>
      </c>
      <c r="D615" s="515" t="s">
        <v>483</v>
      </c>
      <c r="E615" s="399">
        <v>972</v>
      </c>
      <c r="F615" s="401">
        <f>E615*17</f>
        <v>16524</v>
      </c>
      <c r="G615" s="401">
        <f>E615*51</f>
        <v>49572</v>
      </c>
      <c r="H615" s="305">
        <v>42786</v>
      </c>
      <c r="I615" s="110">
        <f>G615/6</f>
        <v>8262</v>
      </c>
      <c r="J615" s="23">
        <v>42786</v>
      </c>
      <c r="K615" s="24">
        <v>8262</v>
      </c>
    </row>
    <row r="616" spans="1:11" ht="12.75">
      <c r="A616" s="476"/>
      <c r="B616" s="476"/>
      <c r="C616" s="497"/>
      <c r="D616" s="515" t="s">
        <v>483</v>
      </c>
      <c r="E616" s="399"/>
      <c r="F616" s="401"/>
      <c r="G616" s="401"/>
      <c r="H616" s="148">
        <v>42814</v>
      </c>
      <c r="I616" s="110">
        <f>I615</f>
        <v>8262</v>
      </c>
      <c r="J616" s="23">
        <v>42969</v>
      </c>
      <c r="K616" s="24">
        <v>8262</v>
      </c>
    </row>
    <row r="617" spans="1:11" ht="12.75">
      <c r="A617" s="476"/>
      <c r="B617" s="476"/>
      <c r="C617" s="497"/>
      <c r="D617" s="515" t="s">
        <v>483</v>
      </c>
      <c r="E617" s="399"/>
      <c r="F617" s="401"/>
      <c r="G617" s="401"/>
      <c r="H617" s="148">
        <v>42845</v>
      </c>
      <c r="I617" s="110">
        <f>I616</f>
        <v>8262</v>
      </c>
      <c r="J617" s="23">
        <v>42969</v>
      </c>
      <c r="K617" s="24">
        <v>8262</v>
      </c>
    </row>
    <row r="618" spans="1:11" ht="12.75">
      <c r="A618" s="476"/>
      <c r="B618" s="476"/>
      <c r="C618" s="497"/>
      <c r="D618" s="515" t="s">
        <v>483</v>
      </c>
      <c r="E618" s="399"/>
      <c r="F618" s="401"/>
      <c r="G618" s="401"/>
      <c r="H618" s="305">
        <v>42875</v>
      </c>
      <c r="I618" s="110">
        <f>I617</f>
        <v>8262</v>
      </c>
      <c r="J618" s="23"/>
      <c r="K618" s="24"/>
    </row>
    <row r="619" spans="1:11" ht="12.75">
      <c r="A619" s="476"/>
      <c r="B619" s="476"/>
      <c r="C619" s="497"/>
      <c r="D619" s="515" t="s">
        <v>483</v>
      </c>
      <c r="E619" s="399"/>
      <c r="F619" s="401"/>
      <c r="G619" s="401"/>
      <c r="H619" s="148">
        <v>42906</v>
      </c>
      <c r="I619" s="110">
        <f>I618</f>
        <v>8262</v>
      </c>
      <c r="J619" s="23"/>
      <c r="K619" s="24"/>
    </row>
    <row r="620" spans="1:12" ht="12.75">
      <c r="A620" s="448"/>
      <c r="B620" s="448"/>
      <c r="C620" s="498"/>
      <c r="D620" s="515" t="s">
        <v>483</v>
      </c>
      <c r="E620" s="399"/>
      <c r="F620" s="401"/>
      <c r="G620" s="401"/>
      <c r="H620" s="148">
        <v>42936</v>
      </c>
      <c r="I620" s="110">
        <f>I619</f>
        <v>8262</v>
      </c>
      <c r="J620" s="23"/>
      <c r="K620" s="24"/>
      <c r="L620" s="285"/>
    </row>
    <row r="621" spans="1:11" ht="12.75">
      <c r="A621" s="473">
        <v>22</v>
      </c>
      <c r="B621" s="473" t="s">
        <v>100</v>
      </c>
      <c r="C621" s="493">
        <v>2210938</v>
      </c>
      <c r="D621" s="516" t="s">
        <v>484</v>
      </c>
      <c r="E621" s="403">
        <v>566</v>
      </c>
      <c r="F621" s="404">
        <f>E621*17</f>
        <v>9622</v>
      </c>
      <c r="G621" s="404">
        <f>E621*51</f>
        <v>28866</v>
      </c>
      <c r="H621" s="48">
        <v>42786</v>
      </c>
      <c r="I621" s="107">
        <f>G621/6</f>
        <v>4811</v>
      </c>
      <c r="J621" s="46">
        <v>42786</v>
      </c>
      <c r="K621" s="99">
        <v>4811</v>
      </c>
    </row>
    <row r="622" spans="1:11" ht="12.75">
      <c r="A622" s="474"/>
      <c r="B622" s="474"/>
      <c r="C622" s="494"/>
      <c r="D622" s="516" t="s">
        <v>484</v>
      </c>
      <c r="E622" s="403"/>
      <c r="F622" s="404"/>
      <c r="G622" s="404"/>
      <c r="H622" s="48">
        <v>42814</v>
      </c>
      <c r="I622" s="107">
        <f>I621</f>
        <v>4811</v>
      </c>
      <c r="J622" s="46">
        <v>42814</v>
      </c>
      <c r="K622" s="99">
        <v>4811</v>
      </c>
    </row>
    <row r="623" spans="1:11" ht="12.75">
      <c r="A623" s="474"/>
      <c r="B623" s="474"/>
      <c r="C623" s="494"/>
      <c r="D623" s="516" t="s">
        <v>484</v>
      </c>
      <c r="E623" s="403"/>
      <c r="F623" s="404"/>
      <c r="G623" s="404"/>
      <c r="H623" s="124">
        <v>42845</v>
      </c>
      <c r="I623" s="107">
        <f>I622</f>
        <v>4811</v>
      </c>
      <c r="J623" s="46">
        <v>42845</v>
      </c>
      <c r="K623" s="99">
        <v>4811</v>
      </c>
    </row>
    <row r="624" spans="1:11" ht="12.75">
      <c r="A624" s="474"/>
      <c r="B624" s="474"/>
      <c r="C624" s="494"/>
      <c r="D624" s="516" t="s">
        <v>484</v>
      </c>
      <c r="E624" s="403"/>
      <c r="F624" s="404"/>
      <c r="G624" s="404"/>
      <c r="H624" s="124">
        <v>42875</v>
      </c>
      <c r="I624" s="107">
        <f>I623</f>
        <v>4811</v>
      </c>
      <c r="J624" s="46">
        <v>42867</v>
      </c>
      <c r="K624" s="99">
        <v>4811</v>
      </c>
    </row>
    <row r="625" spans="1:11" ht="12.75">
      <c r="A625" s="474"/>
      <c r="B625" s="474"/>
      <c r="C625" s="494"/>
      <c r="D625" s="516" t="s">
        <v>484</v>
      </c>
      <c r="E625" s="403"/>
      <c r="F625" s="404"/>
      <c r="G625" s="404"/>
      <c r="H625" s="124">
        <v>42906</v>
      </c>
      <c r="I625" s="107">
        <f>I624</f>
        <v>4811</v>
      </c>
      <c r="J625" s="46">
        <v>42895</v>
      </c>
      <c r="K625" s="99">
        <v>4811</v>
      </c>
    </row>
    <row r="626" spans="1:11" ht="12.75">
      <c r="A626" s="475"/>
      <c r="B626" s="475"/>
      <c r="C626" s="495"/>
      <c r="D626" s="516" t="s">
        <v>484</v>
      </c>
      <c r="E626" s="403"/>
      <c r="F626" s="404"/>
      <c r="G626" s="404"/>
      <c r="H626" s="124">
        <v>42936</v>
      </c>
      <c r="I626" s="107">
        <f>I625</f>
        <v>4811</v>
      </c>
      <c r="J626" s="46">
        <v>42927</v>
      </c>
      <c r="K626" s="99">
        <v>4811</v>
      </c>
    </row>
    <row r="627" spans="1:11" ht="12.75">
      <c r="A627" s="447">
        <v>22</v>
      </c>
      <c r="B627" s="447" t="s">
        <v>100</v>
      </c>
      <c r="C627" s="496">
        <v>2210979</v>
      </c>
      <c r="D627" s="515" t="s">
        <v>485</v>
      </c>
      <c r="E627" s="399">
        <v>367</v>
      </c>
      <c r="F627" s="401">
        <f>E627*17</f>
        <v>6239</v>
      </c>
      <c r="G627" s="401">
        <f>E627*51</f>
        <v>18717</v>
      </c>
      <c r="H627" s="305">
        <v>42786</v>
      </c>
      <c r="I627" s="110">
        <f>G627/6</f>
        <v>3119.5</v>
      </c>
      <c r="J627" s="21"/>
      <c r="K627" s="22"/>
    </row>
    <row r="628" spans="1:11" ht="12.75">
      <c r="A628" s="476"/>
      <c r="B628" s="476"/>
      <c r="C628" s="497"/>
      <c r="D628" s="515" t="s">
        <v>485</v>
      </c>
      <c r="E628" s="399"/>
      <c r="F628" s="401"/>
      <c r="G628" s="401"/>
      <c r="H628" s="148">
        <v>42814</v>
      </c>
      <c r="I628" s="110">
        <f>I627</f>
        <v>3119.5</v>
      </c>
      <c r="J628" s="21"/>
      <c r="K628" s="22"/>
    </row>
    <row r="629" spans="1:11" ht="12.75">
      <c r="A629" s="476"/>
      <c r="B629" s="476"/>
      <c r="C629" s="497"/>
      <c r="D629" s="515" t="s">
        <v>485</v>
      </c>
      <c r="E629" s="399"/>
      <c r="F629" s="401"/>
      <c r="G629" s="401"/>
      <c r="H629" s="148">
        <v>42845</v>
      </c>
      <c r="I629" s="110">
        <f>I628</f>
        <v>3119.5</v>
      </c>
      <c r="J629" s="21"/>
      <c r="K629" s="22"/>
    </row>
    <row r="630" spans="1:11" ht="12.75">
      <c r="A630" s="476"/>
      <c r="B630" s="476"/>
      <c r="C630" s="497"/>
      <c r="D630" s="515" t="s">
        <v>485</v>
      </c>
      <c r="E630" s="399"/>
      <c r="F630" s="401"/>
      <c r="G630" s="401"/>
      <c r="H630" s="305">
        <v>42875</v>
      </c>
      <c r="I630" s="110">
        <f>I629</f>
        <v>3119.5</v>
      </c>
      <c r="J630" s="21"/>
      <c r="K630" s="22"/>
    </row>
    <row r="631" spans="1:11" ht="12.75">
      <c r="A631" s="476"/>
      <c r="B631" s="476"/>
      <c r="C631" s="497"/>
      <c r="D631" s="515" t="s">
        <v>485</v>
      </c>
      <c r="E631" s="399"/>
      <c r="F631" s="401"/>
      <c r="G631" s="401"/>
      <c r="H631" s="148">
        <v>42906</v>
      </c>
      <c r="I631" s="110">
        <f>I630</f>
        <v>3119.5</v>
      </c>
      <c r="J631" s="21"/>
      <c r="K631" s="22"/>
    </row>
    <row r="632" spans="1:11" ht="12.75">
      <c r="A632" s="448"/>
      <c r="B632" s="448"/>
      <c r="C632" s="498"/>
      <c r="D632" s="515" t="s">
        <v>485</v>
      </c>
      <c r="E632" s="399"/>
      <c r="F632" s="401"/>
      <c r="G632" s="401"/>
      <c r="H632" s="148">
        <v>42936</v>
      </c>
      <c r="I632" s="110">
        <f>I631</f>
        <v>3119.5</v>
      </c>
      <c r="J632" s="21"/>
      <c r="K632" s="22"/>
    </row>
    <row r="633" spans="1:11" ht="12.75">
      <c r="A633" s="473">
        <v>22</v>
      </c>
      <c r="B633" s="473" t="s">
        <v>100</v>
      </c>
      <c r="C633" s="482">
        <v>2211001</v>
      </c>
      <c r="D633" s="423" t="s">
        <v>486</v>
      </c>
      <c r="E633" s="403">
        <v>198</v>
      </c>
      <c r="F633" s="404">
        <f>E633*17</f>
        <v>3366</v>
      </c>
      <c r="G633" s="404">
        <f>E633*51</f>
        <v>10098</v>
      </c>
      <c r="H633" s="48">
        <v>42786</v>
      </c>
      <c r="I633" s="107">
        <f>G633/6</f>
        <v>1683</v>
      </c>
      <c r="J633" s="48">
        <v>42786</v>
      </c>
      <c r="K633" s="103">
        <v>1683</v>
      </c>
    </row>
    <row r="634" spans="1:11" ht="12.75">
      <c r="A634" s="474"/>
      <c r="B634" s="474"/>
      <c r="C634" s="483"/>
      <c r="D634" s="423" t="s">
        <v>486</v>
      </c>
      <c r="E634" s="403"/>
      <c r="F634" s="404"/>
      <c r="G634" s="404"/>
      <c r="H634" s="48">
        <v>42814</v>
      </c>
      <c r="I634" s="107">
        <f>I633</f>
        <v>1683</v>
      </c>
      <c r="J634" s="48">
        <v>42809</v>
      </c>
      <c r="K634" s="103">
        <v>1683</v>
      </c>
    </row>
    <row r="635" spans="1:11" ht="12.75">
      <c r="A635" s="474"/>
      <c r="B635" s="474"/>
      <c r="C635" s="483"/>
      <c r="D635" s="423" t="s">
        <v>486</v>
      </c>
      <c r="E635" s="403"/>
      <c r="F635" s="404"/>
      <c r="G635" s="404"/>
      <c r="H635" s="124">
        <v>42845</v>
      </c>
      <c r="I635" s="107">
        <f>I634</f>
        <v>1683</v>
      </c>
      <c r="J635" s="124">
        <v>42844</v>
      </c>
      <c r="K635" s="103">
        <v>1683</v>
      </c>
    </row>
    <row r="636" spans="1:11" ht="12.75">
      <c r="A636" s="474"/>
      <c r="B636" s="474"/>
      <c r="C636" s="483"/>
      <c r="D636" s="423" t="s">
        <v>486</v>
      </c>
      <c r="E636" s="403"/>
      <c r="F636" s="404"/>
      <c r="G636" s="404"/>
      <c r="H636" s="124">
        <v>42875</v>
      </c>
      <c r="I636" s="107">
        <f>I635</f>
        <v>1683</v>
      </c>
      <c r="J636" s="124">
        <v>42870</v>
      </c>
      <c r="K636" s="103">
        <v>1683</v>
      </c>
    </row>
    <row r="637" spans="1:11" ht="12.75">
      <c r="A637" s="474"/>
      <c r="B637" s="474"/>
      <c r="C637" s="483"/>
      <c r="D637" s="423" t="s">
        <v>486</v>
      </c>
      <c r="E637" s="403"/>
      <c r="F637" s="404"/>
      <c r="G637" s="404"/>
      <c r="H637" s="124">
        <v>42906</v>
      </c>
      <c r="I637" s="107">
        <f>I636</f>
        <v>1683</v>
      </c>
      <c r="J637" s="124">
        <v>42906</v>
      </c>
      <c r="K637" s="104">
        <v>1683</v>
      </c>
    </row>
    <row r="638" spans="1:11" ht="12.75">
      <c r="A638" s="475"/>
      <c r="B638" s="475"/>
      <c r="C638" s="484"/>
      <c r="D638" s="423" t="s">
        <v>486</v>
      </c>
      <c r="E638" s="403"/>
      <c r="F638" s="404"/>
      <c r="G638" s="404"/>
      <c r="H638" s="124">
        <v>42936</v>
      </c>
      <c r="I638" s="107">
        <f>I637</f>
        <v>1683</v>
      </c>
      <c r="J638" s="124">
        <v>42936</v>
      </c>
      <c r="K638" s="104">
        <v>1683</v>
      </c>
    </row>
    <row r="639" spans="1:11" ht="12.75">
      <c r="A639" s="447">
        <v>22</v>
      </c>
      <c r="B639" s="447" t="s">
        <v>100</v>
      </c>
      <c r="C639" s="477">
        <v>2211100</v>
      </c>
      <c r="D639" s="424" t="s">
        <v>487</v>
      </c>
      <c r="E639" s="399">
        <v>309</v>
      </c>
      <c r="F639" s="401">
        <f>E639*17</f>
        <v>5253</v>
      </c>
      <c r="G639" s="401">
        <f>E639*51</f>
        <v>15759</v>
      </c>
      <c r="H639" s="305">
        <v>42786</v>
      </c>
      <c r="I639" s="110">
        <f>G639/6</f>
        <v>2626.5</v>
      </c>
      <c r="J639" s="305">
        <v>42801</v>
      </c>
      <c r="K639" s="24">
        <v>2626.5</v>
      </c>
    </row>
    <row r="640" spans="1:11" ht="12.75">
      <c r="A640" s="476"/>
      <c r="B640" s="476"/>
      <c r="C640" s="478"/>
      <c r="D640" s="424" t="s">
        <v>487</v>
      </c>
      <c r="E640" s="399"/>
      <c r="F640" s="401"/>
      <c r="G640" s="401"/>
      <c r="H640" s="148">
        <v>42814</v>
      </c>
      <c r="I640" s="110">
        <f>I639</f>
        <v>2626.5</v>
      </c>
      <c r="J640" s="148">
        <v>42814</v>
      </c>
      <c r="K640" s="24">
        <v>2626.5</v>
      </c>
    </row>
    <row r="641" spans="1:11" ht="12.75">
      <c r="A641" s="476"/>
      <c r="B641" s="476"/>
      <c r="C641" s="478"/>
      <c r="D641" s="424" t="s">
        <v>487</v>
      </c>
      <c r="E641" s="399"/>
      <c r="F641" s="401"/>
      <c r="G641" s="401"/>
      <c r="H641" s="148">
        <v>42845</v>
      </c>
      <c r="I641" s="110">
        <f>I640</f>
        <v>2626.5</v>
      </c>
      <c r="J641" s="148">
        <v>42845</v>
      </c>
      <c r="K641" s="75">
        <v>2626.5</v>
      </c>
    </row>
    <row r="642" spans="1:11" ht="12.75">
      <c r="A642" s="476"/>
      <c r="B642" s="476"/>
      <c r="C642" s="478"/>
      <c r="D642" s="424" t="s">
        <v>487</v>
      </c>
      <c r="E642" s="399"/>
      <c r="F642" s="401"/>
      <c r="G642" s="401"/>
      <c r="H642" s="305">
        <v>42875</v>
      </c>
      <c r="I642" s="110">
        <f>I641</f>
        <v>2626.5</v>
      </c>
      <c r="J642" s="305">
        <v>42877</v>
      </c>
      <c r="K642" s="75">
        <v>2626.5</v>
      </c>
    </row>
    <row r="643" spans="1:11" ht="12.75">
      <c r="A643" s="476"/>
      <c r="B643" s="476"/>
      <c r="C643" s="478"/>
      <c r="D643" s="424" t="s">
        <v>487</v>
      </c>
      <c r="E643" s="399"/>
      <c r="F643" s="401"/>
      <c r="G643" s="401"/>
      <c r="H643" s="148">
        <v>42906</v>
      </c>
      <c r="I643" s="110">
        <f>I642</f>
        <v>2626.5</v>
      </c>
      <c r="J643" s="148">
        <v>42909</v>
      </c>
      <c r="K643" s="75">
        <v>2626.5</v>
      </c>
    </row>
    <row r="644" spans="1:11" ht="12.75">
      <c r="A644" s="448"/>
      <c r="B644" s="448"/>
      <c r="C644" s="432"/>
      <c r="D644" s="424" t="s">
        <v>487</v>
      </c>
      <c r="E644" s="399"/>
      <c r="F644" s="401"/>
      <c r="G644" s="401"/>
      <c r="H644" s="148">
        <v>42936</v>
      </c>
      <c r="I644" s="110">
        <f>I643</f>
        <v>2626.5</v>
      </c>
      <c r="J644" s="148">
        <v>42961</v>
      </c>
      <c r="K644" s="24">
        <v>2626.5</v>
      </c>
    </row>
    <row r="645" spans="1:11" ht="12.75">
      <c r="A645" s="473">
        <v>22</v>
      </c>
      <c r="B645" s="473" t="s">
        <v>100</v>
      </c>
      <c r="C645" s="482">
        <v>2211308</v>
      </c>
      <c r="D645" s="423" t="s">
        <v>488</v>
      </c>
      <c r="E645" s="403">
        <v>947</v>
      </c>
      <c r="F645" s="404">
        <f>E645*17</f>
        <v>16099</v>
      </c>
      <c r="G645" s="404">
        <f>E645*51</f>
        <v>48297</v>
      </c>
      <c r="H645" s="48">
        <v>42786</v>
      </c>
      <c r="I645" s="107">
        <f>G645/6</f>
        <v>8049.5</v>
      </c>
      <c r="J645" s="48"/>
      <c r="K645" s="104"/>
    </row>
    <row r="646" spans="1:11" ht="12.75">
      <c r="A646" s="474"/>
      <c r="B646" s="474"/>
      <c r="C646" s="483"/>
      <c r="D646" s="423" t="s">
        <v>488</v>
      </c>
      <c r="E646" s="403"/>
      <c r="F646" s="404"/>
      <c r="G646" s="404"/>
      <c r="H646" s="48">
        <v>42814</v>
      </c>
      <c r="I646" s="107">
        <f>I645</f>
        <v>8049.5</v>
      </c>
      <c r="J646" s="48"/>
      <c r="K646" s="104"/>
    </row>
    <row r="647" spans="1:11" ht="12.75">
      <c r="A647" s="474"/>
      <c r="B647" s="474"/>
      <c r="C647" s="483"/>
      <c r="D647" s="423" t="s">
        <v>488</v>
      </c>
      <c r="E647" s="403"/>
      <c r="F647" s="404"/>
      <c r="G647" s="404"/>
      <c r="H647" s="124">
        <v>42845</v>
      </c>
      <c r="I647" s="107">
        <f>I646</f>
        <v>8049.5</v>
      </c>
      <c r="J647" s="124"/>
      <c r="K647" s="104"/>
    </row>
    <row r="648" spans="1:11" ht="12.75">
      <c r="A648" s="474"/>
      <c r="B648" s="474"/>
      <c r="C648" s="483"/>
      <c r="D648" s="423" t="s">
        <v>488</v>
      </c>
      <c r="E648" s="403"/>
      <c r="F648" s="404"/>
      <c r="G648" s="404"/>
      <c r="H648" s="124">
        <v>42875</v>
      </c>
      <c r="I648" s="107">
        <f>I647</f>
        <v>8049.5</v>
      </c>
      <c r="J648" s="124"/>
      <c r="K648" s="104"/>
    </row>
    <row r="649" spans="1:11" ht="12.75">
      <c r="A649" s="474"/>
      <c r="B649" s="474"/>
      <c r="C649" s="483"/>
      <c r="D649" s="423" t="s">
        <v>488</v>
      </c>
      <c r="E649" s="403"/>
      <c r="F649" s="404"/>
      <c r="G649" s="404"/>
      <c r="H649" s="124">
        <v>42906</v>
      </c>
      <c r="I649" s="107">
        <f>I648</f>
        <v>8049.5</v>
      </c>
      <c r="J649" s="124"/>
      <c r="K649" s="104"/>
    </row>
    <row r="650" spans="1:11" ht="12.75">
      <c r="A650" s="475"/>
      <c r="B650" s="475"/>
      <c r="C650" s="484"/>
      <c r="D650" s="423" t="s">
        <v>488</v>
      </c>
      <c r="E650" s="403"/>
      <c r="F650" s="404"/>
      <c r="G650" s="404"/>
      <c r="H650" s="124">
        <v>42936</v>
      </c>
      <c r="I650" s="107">
        <f>I649</f>
        <v>8049.5</v>
      </c>
      <c r="J650" s="124"/>
      <c r="K650" s="104"/>
    </row>
    <row r="651" spans="1:11" ht="12.75">
      <c r="A651" s="447">
        <v>22</v>
      </c>
      <c r="B651" s="447" t="s">
        <v>100</v>
      </c>
      <c r="C651" s="477">
        <v>2211407</v>
      </c>
      <c r="D651" s="424" t="s">
        <v>489</v>
      </c>
      <c r="E651" s="399">
        <v>360</v>
      </c>
      <c r="F651" s="401">
        <f>E651*17</f>
        <v>6120</v>
      </c>
      <c r="G651" s="401">
        <f>E651*51</f>
        <v>18360</v>
      </c>
      <c r="H651" s="305">
        <v>42786</v>
      </c>
      <c r="I651" s="110">
        <f>G651/6</f>
        <v>3060</v>
      </c>
      <c r="J651" s="305">
        <v>42859</v>
      </c>
      <c r="K651" s="24">
        <v>3060</v>
      </c>
    </row>
    <row r="652" spans="1:11" ht="12.75">
      <c r="A652" s="476"/>
      <c r="B652" s="476"/>
      <c r="C652" s="478"/>
      <c r="D652" s="424" t="s">
        <v>489</v>
      </c>
      <c r="E652" s="399"/>
      <c r="F652" s="401"/>
      <c r="G652" s="401"/>
      <c r="H652" s="148">
        <v>42814</v>
      </c>
      <c r="I652" s="110">
        <f>I651</f>
        <v>3060</v>
      </c>
      <c r="J652" s="148">
        <v>42859</v>
      </c>
      <c r="K652" s="24">
        <v>3060</v>
      </c>
    </row>
    <row r="653" spans="1:11" ht="12.75">
      <c r="A653" s="476"/>
      <c r="B653" s="476"/>
      <c r="C653" s="478"/>
      <c r="D653" s="424" t="s">
        <v>489</v>
      </c>
      <c r="E653" s="399"/>
      <c r="F653" s="401"/>
      <c r="G653" s="401"/>
      <c r="H653" s="148">
        <v>42845</v>
      </c>
      <c r="I653" s="110">
        <f>I652</f>
        <v>3060</v>
      </c>
      <c r="J653" s="148">
        <v>42895</v>
      </c>
      <c r="K653" s="24">
        <v>3060</v>
      </c>
    </row>
    <row r="654" spans="1:11" ht="12.75">
      <c r="A654" s="476"/>
      <c r="B654" s="476"/>
      <c r="C654" s="478"/>
      <c r="D654" s="424" t="s">
        <v>489</v>
      </c>
      <c r="E654" s="399"/>
      <c r="F654" s="401"/>
      <c r="G654" s="401"/>
      <c r="H654" s="305">
        <v>42875</v>
      </c>
      <c r="I654" s="110">
        <f>I653</f>
        <v>3060</v>
      </c>
      <c r="J654" s="305">
        <v>42951</v>
      </c>
      <c r="K654" s="24">
        <v>3060</v>
      </c>
    </row>
    <row r="655" spans="1:11" ht="12.75">
      <c r="A655" s="476"/>
      <c r="B655" s="476"/>
      <c r="C655" s="478"/>
      <c r="D655" s="424" t="s">
        <v>489</v>
      </c>
      <c r="E655" s="399"/>
      <c r="F655" s="401"/>
      <c r="G655" s="401"/>
      <c r="H655" s="148">
        <v>42906</v>
      </c>
      <c r="I655" s="110">
        <f>I654</f>
        <v>3060</v>
      </c>
      <c r="J655" s="148"/>
      <c r="K655" s="24"/>
    </row>
    <row r="656" spans="1:11" ht="12.75">
      <c r="A656" s="448"/>
      <c r="B656" s="448"/>
      <c r="C656" s="432"/>
      <c r="D656" s="424" t="s">
        <v>489</v>
      </c>
      <c r="E656" s="399"/>
      <c r="F656" s="401"/>
      <c r="G656" s="401"/>
      <c r="H656" s="148">
        <v>42936</v>
      </c>
      <c r="I656" s="110">
        <f>I655</f>
        <v>3060</v>
      </c>
      <c r="J656" s="148"/>
      <c r="K656" s="24"/>
    </row>
    <row r="657" spans="1:11" ht="12.75">
      <c r="A657" s="473">
        <v>22</v>
      </c>
      <c r="B657" s="473" t="s">
        <v>100</v>
      </c>
      <c r="C657" s="482">
        <v>2211506</v>
      </c>
      <c r="D657" s="423" t="s">
        <v>490</v>
      </c>
      <c r="E657" s="403">
        <v>536</v>
      </c>
      <c r="F657" s="404">
        <f>E657*17</f>
        <v>9112</v>
      </c>
      <c r="G657" s="404">
        <f>E657*51</f>
        <v>27336</v>
      </c>
      <c r="H657" s="48">
        <v>42786</v>
      </c>
      <c r="I657" s="107">
        <f>G657/6</f>
        <v>4556</v>
      </c>
      <c r="J657" s="48">
        <v>42786</v>
      </c>
      <c r="K657" s="104">
        <v>4556</v>
      </c>
    </row>
    <row r="658" spans="1:11" ht="12.75">
      <c r="A658" s="474"/>
      <c r="B658" s="474"/>
      <c r="C658" s="483"/>
      <c r="D658" s="423" t="s">
        <v>490</v>
      </c>
      <c r="E658" s="403"/>
      <c r="F658" s="404"/>
      <c r="G658" s="404"/>
      <c r="H658" s="48">
        <v>42814</v>
      </c>
      <c r="I658" s="107">
        <f>I657</f>
        <v>4556</v>
      </c>
      <c r="J658" s="48">
        <v>42814</v>
      </c>
      <c r="K658" s="104">
        <v>4556</v>
      </c>
    </row>
    <row r="659" spans="1:11" ht="12.75">
      <c r="A659" s="474"/>
      <c r="B659" s="474"/>
      <c r="C659" s="483"/>
      <c r="D659" s="423" t="s">
        <v>490</v>
      </c>
      <c r="E659" s="403"/>
      <c r="F659" s="404"/>
      <c r="G659" s="404"/>
      <c r="H659" s="124">
        <v>42845</v>
      </c>
      <c r="I659" s="107">
        <f>I658</f>
        <v>4556</v>
      </c>
      <c r="J659" s="124">
        <v>42844</v>
      </c>
      <c r="K659" s="104">
        <v>4556</v>
      </c>
    </row>
    <row r="660" spans="1:11" ht="12.75">
      <c r="A660" s="474"/>
      <c r="B660" s="474"/>
      <c r="C660" s="483"/>
      <c r="D660" s="423" t="s">
        <v>490</v>
      </c>
      <c r="E660" s="403"/>
      <c r="F660" s="404"/>
      <c r="G660" s="404"/>
      <c r="H660" s="124">
        <v>42875</v>
      </c>
      <c r="I660" s="107">
        <f>I659</f>
        <v>4556</v>
      </c>
      <c r="J660" s="124">
        <v>42874</v>
      </c>
      <c r="K660" s="104">
        <v>4556</v>
      </c>
    </row>
    <row r="661" spans="1:11" ht="12.75">
      <c r="A661" s="474"/>
      <c r="B661" s="474"/>
      <c r="C661" s="483"/>
      <c r="D661" s="423" t="s">
        <v>490</v>
      </c>
      <c r="E661" s="403"/>
      <c r="F661" s="404"/>
      <c r="G661" s="404"/>
      <c r="H661" s="124">
        <v>42906</v>
      </c>
      <c r="I661" s="107">
        <f>I660</f>
        <v>4556</v>
      </c>
      <c r="J661" s="124">
        <v>42906</v>
      </c>
      <c r="K661" s="104">
        <v>4556</v>
      </c>
    </row>
    <row r="662" spans="1:11" ht="12.75">
      <c r="A662" s="475"/>
      <c r="B662" s="475"/>
      <c r="C662" s="484"/>
      <c r="D662" s="423" t="s">
        <v>490</v>
      </c>
      <c r="E662" s="403"/>
      <c r="F662" s="404"/>
      <c r="G662" s="404"/>
      <c r="H662" s="124">
        <v>42936</v>
      </c>
      <c r="I662" s="107">
        <f>I661</f>
        <v>4556</v>
      </c>
      <c r="J662" s="124">
        <v>42936</v>
      </c>
      <c r="K662" s="104">
        <v>4556</v>
      </c>
    </row>
    <row r="663" spans="1:11" ht="12.75">
      <c r="A663" s="447">
        <v>22</v>
      </c>
      <c r="B663" s="447" t="s">
        <v>100</v>
      </c>
      <c r="C663" s="477">
        <v>2211605</v>
      </c>
      <c r="D663" s="424" t="s">
        <v>491</v>
      </c>
      <c r="E663" s="399">
        <v>632</v>
      </c>
      <c r="F663" s="401">
        <f>E663*17</f>
        <v>10744</v>
      </c>
      <c r="G663" s="401">
        <f>E663*51</f>
        <v>32232</v>
      </c>
      <c r="H663" s="305">
        <v>42786</v>
      </c>
      <c r="I663" s="110">
        <f>G663/6</f>
        <v>5372</v>
      </c>
      <c r="J663" s="305">
        <v>42786</v>
      </c>
      <c r="K663" s="24">
        <v>5372</v>
      </c>
    </row>
    <row r="664" spans="1:11" ht="12.75">
      <c r="A664" s="476"/>
      <c r="B664" s="476"/>
      <c r="C664" s="478"/>
      <c r="D664" s="424" t="s">
        <v>491</v>
      </c>
      <c r="E664" s="399"/>
      <c r="F664" s="401"/>
      <c r="G664" s="401"/>
      <c r="H664" s="148">
        <v>42814</v>
      </c>
      <c r="I664" s="110">
        <f>I663</f>
        <v>5372</v>
      </c>
      <c r="J664" s="148">
        <v>42811</v>
      </c>
      <c r="K664" s="24">
        <v>3459.5</v>
      </c>
    </row>
    <row r="665" spans="1:11" ht="12.75">
      <c r="A665" s="476"/>
      <c r="B665" s="476"/>
      <c r="C665" s="478"/>
      <c r="D665" s="424" t="s">
        <v>491</v>
      </c>
      <c r="E665" s="399"/>
      <c r="F665" s="401"/>
      <c r="G665" s="401"/>
      <c r="H665" s="148">
        <v>42845</v>
      </c>
      <c r="I665" s="110">
        <f>I664</f>
        <v>5372</v>
      </c>
      <c r="J665" s="148">
        <v>42844</v>
      </c>
      <c r="K665" s="24">
        <v>5372</v>
      </c>
    </row>
    <row r="666" spans="1:11" ht="12.75">
      <c r="A666" s="476"/>
      <c r="B666" s="476"/>
      <c r="C666" s="478"/>
      <c r="D666" s="424" t="s">
        <v>491</v>
      </c>
      <c r="E666" s="399"/>
      <c r="F666" s="401"/>
      <c r="G666" s="401"/>
      <c r="H666" s="305">
        <v>42875</v>
      </c>
      <c r="I666" s="110">
        <f>I665</f>
        <v>5372</v>
      </c>
      <c r="J666" s="305">
        <v>42874</v>
      </c>
      <c r="K666" s="24">
        <v>5372</v>
      </c>
    </row>
    <row r="667" spans="1:11" ht="12.75">
      <c r="A667" s="476"/>
      <c r="B667" s="476"/>
      <c r="C667" s="478"/>
      <c r="D667" s="424" t="s">
        <v>491</v>
      </c>
      <c r="E667" s="399"/>
      <c r="F667" s="401"/>
      <c r="G667" s="401"/>
      <c r="H667" s="148">
        <v>42906</v>
      </c>
      <c r="I667" s="110">
        <f>I666</f>
        <v>5372</v>
      </c>
      <c r="J667" s="148">
        <v>42905</v>
      </c>
      <c r="K667" s="24">
        <v>5372</v>
      </c>
    </row>
    <row r="668" spans="1:11" ht="12.75">
      <c r="A668" s="448"/>
      <c r="B668" s="448"/>
      <c r="C668" s="432"/>
      <c r="D668" s="424" t="s">
        <v>491</v>
      </c>
      <c r="E668" s="399"/>
      <c r="F668" s="401"/>
      <c r="G668" s="401"/>
      <c r="H668" s="148">
        <v>42936</v>
      </c>
      <c r="I668" s="110">
        <f>I667</f>
        <v>5372</v>
      </c>
      <c r="J668" s="148">
        <v>42935</v>
      </c>
      <c r="K668" s="24">
        <v>5372</v>
      </c>
    </row>
    <row r="669" spans="1:11" ht="12.75">
      <c r="A669" s="473">
        <v>22</v>
      </c>
      <c r="B669" s="473" t="s">
        <v>100</v>
      </c>
      <c r="C669" s="482">
        <v>2211704</v>
      </c>
      <c r="D669" s="485" t="s">
        <v>492</v>
      </c>
      <c r="E669" s="488">
        <v>356</v>
      </c>
      <c r="F669" s="479">
        <f>E669*17</f>
        <v>6052</v>
      </c>
      <c r="G669" s="479">
        <f>E669*51</f>
        <v>18156</v>
      </c>
      <c r="H669" s="48">
        <v>42786</v>
      </c>
      <c r="I669" s="107">
        <f>G669/6</f>
        <v>3026</v>
      </c>
      <c r="J669" s="48">
        <v>42786</v>
      </c>
      <c r="K669" s="104">
        <v>3026</v>
      </c>
    </row>
    <row r="670" spans="1:11" ht="12.75">
      <c r="A670" s="474"/>
      <c r="B670" s="474"/>
      <c r="C670" s="483"/>
      <c r="D670" s="486" t="s">
        <v>492</v>
      </c>
      <c r="E670" s="489"/>
      <c r="F670" s="480"/>
      <c r="G670" s="480"/>
      <c r="H670" s="48">
        <v>42814</v>
      </c>
      <c r="I670" s="107">
        <f>I669</f>
        <v>3026</v>
      </c>
      <c r="J670" s="48">
        <v>42962</v>
      </c>
      <c r="K670" s="104">
        <v>3026</v>
      </c>
    </row>
    <row r="671" spans="1:11" ht="12.75">
      <c r="A671" s="474"/>
      <c r="B671" s="474"/>
      <c r="C671" s="483"/>
      <c r="D671" s="486" t="s">
        <v>492</v>
      </c>
      <c r="E671" s="489"/>
      <c r="F671" s="480"/>
      <c r="G671" s="480"/>
      <c r="H671" s="124">
        <v>42845</v>
      </c>
      <c r="I671" s="107">
        <f>I670</f>
        <v>3026</v>
      </c>
      <c r="J671" s="124">
        <v>42962</v>
      </c>
      <c r="K671" s="104">
        <v>3026</v>
      </c>
    </row>
    <row r="672" spans="1:11" ht="12.75">
      <c r="A672" s="474"/>
      <c r="B672" s="474"/>
      <c r="C672" s="483"/>
      <c r="D672" s="486" t="s">
        <v>492</v>
      </c>
      <c r="E672" s="489"/>
      <c r="F672" s="480"/>
      <c r="G672" s="480"/>
      <c r="H672" s="124">
        <v>42875</v>
      </c>
      <c r="I672" s="107">
        <f>I671</f>
        <v>3026</v>
      </c>
      <c r="J672" s="124">
        <v>42962</v>
      </c>
      <c r="K672" s="104">
        <v>3026</v>
      </c>
    </row>
    <row r="673" spans="1:11" ht="12.75">
      <c r="A673" s="474"/>
      <c r="B673" s="474"/>
      <c r="C673" s="483"/>
      <c r="D673" s="486" t="s">
        <v>492</v>
      </c>
      <c r="E673" s="489"/>
      <c r="F673" s="480"/>
      <c r="G673" s="480"/>
      <c r="H673" s="124">
        <v>42906</v>
      </c>
      <c r="I673" s="107">
        <f>I672</f>
        <v>3026</v>
      </c>
      <c r="J673" s="124">
        <v>42962</v>
      </c>
      <c r="K673" s="104">
        <v>3026</v>
      </c>
    </row>
    <row r="674" spans="1:11" ht="13.5" thickBot="1">
      <c r="A674" s="475"/>
      <c r="B674" s="475"/>
      <c r="C674" s="517"/>
      <c r="D674" s="487" t="s">
        <v>492</v>
      </c>
      <c r="E674" s="490"/>
      <c r="F674" s="481"/>
      <c r="G674" s="481"/>
      <c r="H674" s="124">
        <v>42936</v>
      </c>
      <c r="I674" s="107">
        <f>I673</f>
        <v>3026</v>
      </c>
      <c r="J674" s="124"/>
      <c r="K674" s="104"/>
    </row>
    <row r="675" spans="1:11" ht="13.5" thickBot="1">
      <c r="A675" s="126"/>
      <c r="B675" s="127" t="s">
        <v>162</v>
      </c>
      <c r="C675" s="127">
        <f>COUNT(C6:C674)</f>
        <v>115</v>
      </c>
      <c r="D675" s="128"/>
      <c r="E675" s="129">
        <f>SUM(E6:E674)</f>
        <v>66656</v>
      </c>
      <c r="F675" s="130">
        <f>SUM(F6:F674)</f>
        <v>1133152</v>
      </c>
      <c r="G675" s="131">
        <f>SUM(G6:G674)</f>
        <v>3399456</v>
      </c>
      <c r="H675" s="132">
        <f>COUNT(I6:I674)</f>
        <v>669</v>
      </c>
      <c r="I675" s="133">
        <f>SUM(I6:I674)</f>
        <v>3399455.9999999995</v>
      </c>
      <c r="J675" s="230">
        <f>COUNT(J6:J674)</f>
        <v>515</v>
      </c>
      <c r="K675" s="257">
        <f>SUM(K6:K674)</f>
        <v>2752558.3999999994</v>
      </c>
    </row>
    <row r="676" spans="1:11" ht="12.75">
      <c r="A676" s="3"/>
      <c r="B676" s="3"/>
      <c r="C676" s="3"/>
      <c r="D676" s="8"/>
      <c r="E676" s="8"/>
      <c r="F676" s="8"/>
      <c r="G676" s="8"/>
      <c r="H676" s="52"/>
      <c r="I676" s="51" t="s">
        <v>108</v>
      </c>
      <c r="J676" s="53"/>
      <c r="K676" s="54">
        <f>K675/G675</f>
        <v>0.809705552888462</v>
      </c>
    </row>
    <row r="677" spans="1:7" ht="13.5" thickBot="1">
      <c r="A677" s="3"/>
      <c r="B677" s="3"/>
      <c r="C677" s="3"/>
      <c r="D677" s="8"/>
      <c r="E677" s="8"/>
      <c r="F677" s="8"/>
      <c r="G677" s="8"/>
    </row>
    <row r="678" spans="1:11" ht="12.75">
      <c r="A678" s="3"/>
      <c r="B678" s="3"/>
      <c r="C678" s="3"/>
      <c r="D678" s="8"/>
      <c r="E678" s="8"/>
      <c r="F678" s="8"/>
      <c r="G678" s="8"/>
      <c r="H678" s="409" t="s">
        <v>109</v>
      </c>
      <c r="I678" s="410"/>
      <c r="J678" s="410"/>
      <c r="K678" s="411"/>
    </row>
    <row r="679" spans="3:11" ht="15.75" thickBot="1">
      <c r="C679" s="3"/>
      <c r="H679" s="406">
        <f>J675</f>
        <v>515</v>
      </c>
      <c r="I679" s="407"/>
      <c r="J679" s="407"/>
      <c r="K679" s="408"/>
    </row>
  </sheetData>
  <sheetProtection/>
  <mergeCells count="820">
    <mergeCell ref="J164:J165"/>
    <mergeCell ref="K164:K165"/>
    <mergeCell ref="D663:D668"/>
    <mergeCell ref="B663:B668"/>
    <mergeCell ref="C663:C668"/>
    <mergeCell ref="E663:E668"/>
    <mergeCell ref="J186:J188"/>
    <mergeCell ref="K186:K188"/>
    <mergeCell ref="J416:J419"/>
    <mergeCell ref="K416:K419"/>
    <mergeCell ref="C651:C656"/>
    <mergeCell ref="G651:G656"/>
    <mergeCell ref="E651:E656"/>
    <mergeCell ref="F651:F656"/>
    <mergeCell ref="G663:G668"/>
    <mergeCell ref="A657:A662"/>
    <mergeCell ref="F663:F668"/>
    <mergeCell ref="G657:G662"/>
    <mergeCell ref="E657:E662"/>
    <mergeCell ref="F657:F662"/>
    <mergeCell ref="C657:C662"/>
    <mergeCell ref="D657:D662"/>
    <mergeCell ref="F669:F674"/>
    <mergeCell ref="G669:G674"/>
    <mergeCell ref="A669:A674"/>
    <mergeCell ref="B669:B674"/>
    <mergeCell ref="C669:C674"/>
    <mergeCell ref="D669:D674"/>
    <mergeCell ref="E669:E674"/>
    <mergeCell ref="A663:A668"/>
    <mergeCell ref="A627:A632"/>
    <mergeCell ref="B627:B632"/>
    <mergeCell ref="C627:C632"/>
    <mergeCell ref="D627:D632"/>
    <mergeCell ref="D645:D650"/>
    <mergeCell ref="D651:D656"/>
    <mergeCell ref="C645:C650"/>
    <mergeCell ref="C633:C638"/>
    <mergeCell ref="A633:A638"/>
    <mergeCell ref="A645:A650"/>
    <mergeCell ref="B645:B650"/>
    <mergeCell ref="A639:A644"/>
    <mergeCell ref="B639:B644"/>
    <mergeCell ref="B633:B638"/>
    <mergeCell ref="B657:B662"/>
    <mergeCell ref="A651:A656"/>
    <mergeCell ref="B651:B656"/>
    <mergeCell ref="E645:E650"/>
    <mergeCell ref="C639:C644"/>
    <mergeCell ref="D633:D638"/>
    <mergeCell ref="E633:E638"/>
    <mergeCell ref="E639:E644"/>
    <mergeCell ref="D639:D644"/>
    <mergeCell ref="F633:F638"/>
    <mergeCell ref="F645:F650"/>
    <mergeCell ref="F639:F644"/>
    <mergeCell ref="G633:G638"/>
    <mergeCell ref="G639:G644"/>
    <mergeCell ref="G645:G650"/>
    <mergeCell ref="E627:E632"/>
    <mergeCell ref="F627:F632"/>
    <mergeCell ref="G621:G626"/>
    <mergeCell ref="E615:E620"/>
    <mergeCell ref="E621:E626"/>
    <mergeCell ref="G615:G620"/>
    <mergeCell ref="F615:F620"/>
    <mergeCell ref="F621:F626"/>
    <mergeCell ref="G627:G632"/>
    <mergeCell ref="A597:A602"/>
    <mergeCell ref="B603:B608"/>
    <mergeCell ref="A603:A608"/>
    <mergeCell ref="C597:C602"/>
    <mergeCell ref="C603:C608"/>
    <mergeCell ref="E609:E614"/>
    <mergeCell ref="B615:B620"/>
    <mergeCell ref="C615:C620"/>
    <mergeCell ref="D621:D626"/>
    <mergeCell ref="G609:G614"/>
    <mergeCell ref="F609:F614"/>
    <mergeCell ref="D603:D608"/>
    <mergeCell ref="A591:A596"/>
    <mergeCell ref="A609:A614"/>
    <mergeCell ref="B609:B614"/>
    <mergeCell ref="C609:C614"/>
    <mergeCell ref="D615:D620"/>
    <mergeCell ref="A621:A626"/>
    <mergeCell ref="C621:C626"/>
    <mergeCell ref="D609:D614"/>
    <mergeCell ref="B621:B626"/>
    <mergeCell ref="A615:A620"/>
    <mergeCell ref="G585:G590"/>
    <mergeCell ref="B597:B602"/>
    <mergeCell ref="G591:G596"/>
    <mergeCell ref="F591:F596"/>
    <mergeCell ref="E597:E602"/>
    <mergeCell ref="D585:D590"/>
    <mergeCell ref="E585:E590"/>
    <mergeCell ref="F597:F602"/>
    <mergeCell ref="B591:B596"/>
    <mergeCell ref="C591:C596"/>
    <mergeCell ref="D591:D596"/>
    <mergeCell ref="G603:G608"/>
    <mergeCell ref="G597:G602"/>
    <mergeCell ref="E603:E608"/>
    <mergeCell ref="F603:F608"/>
    <mergeCell ref="E591:E596"/>
    <mergeCell ref="D597:D602"/>
    <mergeCell ref="E579:E584"/>
    <mergeCell ref="A585:A590"/>
    <mergeCell ref="F579:F584"/>
    <mergeCell ref="B585:B590"/>
    <mergeCell ref="C585:C590"/>
    <mergeCell ref="A579:A584"/>
    <mergeCell ref="B579:B584"/>
    <mergeCell ref="C579:C584"/>
    <mergeCell ref="D579:D584"/>
    <mergeCell ref="F585:F590"/>
    <mergeCell ref="G579:G584"/>
    <mergeCell ref="A561:A566"/>
    <mergeCell ref="A573:A578"/>
    <mergeCell ref="B573:B578"/>
    <mergeCell ref="C573:C578"/>
    <mergeCell ref="G573:G578"/>
    <mergeCell ref="G567:G572"/>
    <mergeCell ref="D573:D578"/>
    <mergeCell ref="B561:B566"/>
    <mergeCell ref="A567:A572"/>
    <mergeCell ref="G555:G560"/>
    <mergeCell ref="F561:F566"/>
    <mergeCell ref="C561:C566"/>
    <mergeCell ref="D561:D566"/>
    <mergeCell ref="E561:E566"/>
    <mergeCell ref="G561:G566"/>
    <mergeCell ref="E555:E560"/>
    <mergeCell ref="F555:F560"/>
    <mergeCell ref="D549:D554"/>
    <mergeCell ref="E549:E554"/>
    <mergeCell ref="A555:A560"/>
    <mergeCell ref="B555:B560"/>
    <mergeCell ref="C555:C560"/>
    <mergeCell ref="D555:D560"/>
    <mergeCell ref="A549:A554"/>
    <mergeCell ref="F543:F548"/>
    <mergeCell ref="F573:F578"/>
    <mergeCell ref="E573:E578"/>
    <mergeCell ref="C567:C572"/>
    <mergeCell ref="D567:D572"/>
    <mergeCell ref="E567:E572"/>
    <mergeCell ref="F567:F572"/>
    <mergeCell ref="D543:D548"/>
    <mergeCell ref="E543:E548"/>
    <mergeCell ref="C549:C554"/>
    <mergeCell ref="B567:B572"/>
    <mergeCell ref="B549:B554"/>
    <mergeCell ref="C526:C531"/>
    <mergeCell ref="A526:A531"/>
    <mergeCell ref="G543:G548"/>
    <mergeCell ref="F549:F554"/>
    <mergeCell ref="G549:G554"/>
    <mergeCell ref="A543:A548"/>
    <mergeCell ref="B543:B548"/>
    <mergeCell ref="C543:C548"/>
    <mergeCell ref="E526:E531"/>
    <mergeCell ref="E520:E525"/>
    <mergeCell ref="F520:F525"/>
    <mergeCell ref="A537:A542"/>
    <mergeCell ref="B537:B542"/>
    <mergeCell ref="C537:C542"/>
    <mergeCell ref="B526:B531"/>
    <mergeCell ref="A532:A536"/>
    <mergeCell ref="B532:B536"/>
    <mergeCell ref="C532:C536"/>
    <mergeCell ref="F503:F508"/>
    <mergeCell ref="G537:G542"/>
    <mergeCell ref="G526:G531"/>
    <mergeCell ref="E532:E536"/>
    <mergeCell ref="F532:F536"/>
    <mergeCell ref="G532:G536"/>
    <mergeCell ref="F537:F542"/>
    <mergeCell ref="E537:E542"/>
    <mergeCell ref="G520:G525"/>
    <mergeCell ref="F526:F531"/>
    <mergeCell ref="D537:D542"/>
    <mergeCell ref="D532:D536"/>
    <mergeCell ref="C520:C525"/>
    <mergeCell ref="D520:D525"/>
    <mergeCell ref="D526:D531"/>
    <mergeCell ref="G503:G508"/>
    <mergeCell ref="G509:G513"/>
    <mergeCell ref="F514:F519"/>
    <mergeCell ref="G514:G519"/>
    <mergeCell ref="F509:F513"/>
    <mergeCell ref="A520:A525"/>
    <mergeCell ref="B520:B525"/>
    <mergeCell ref="A479:A484"/>
    <mergeCell ref="A485:A490"/>
    <mergeCell ref="A491:A496"/>
    <mergeCell ref="B491:B496"/>
    <mergeCell ref="A514:A519"/>
    <mergeCell ref="B514:B519"/>
    <mergeCell ref="A509:A513"/>
    <mergeCell ref="B509:B513"/>
    <mergeCell ref="E509:E513"/>
    <mergeCell ref="D509:D513"/>
    <mergeCell ref="C514:C519"/>
    <mergeCell ref="D514:D519"/>
    <mergeCell ref="E514:E519"/>
    <mergeCell ref="C509:C513"/>
    <mergeCell ref="D485:D490"/>
    <mergeCell ref="E485:E490"/>
    <mergeCell ref="A503:A508"/>
    <mergeCell ref="B503:B508"/>
    <mergeCell ref="C503:C508"/>
    <mergeCell ref="D491:D496"/>
    <mergeCell ref="E491:E496"/>
    <mergeCell ref="D503:D508"/>
    <mergeCell ref="E503:E508"/>
    <mergeCell ref="F485:F490"/>
    <mergeCell ref="B479:B484"/>
    <mergeCell ref="C479:C484"/>
    <mergeCell ref="G479:G484"/>
    <mergeCell ref="G485:G490"/>
    <mergeCell ref="B485:B490"/>
    <mergeCell ref="C485:C490"/>
    <mergeCell ref="D479:D484"/>
    <mergeCell ref="E479:E484"/>
    <mergeCell ref="F479:F484"/>
    <mergeCell ref="G491:G496"/>
    <mergeCell ref="A497:A502"/>
    <mergeCell ref="B497:B502"/>
    <mergeCell ref="C497:C502"/>
    <mergeCell ref="D497:D502"/>
    <mergeCell ref="E497:E502"/>
    <mergeCell ref="G497:G502"/>
    <mergeCell ref="F497:F502"/>
    <mergeCell ref="F491:F496"/>
    <mergeCell ref="C491:C496"/>
    <mergeCell ref="D468:D473"/>
    <mergeCell ref="D474:D478"/>
    <mergeCell ref="F468:F473"/>
    <mergeCell ref="G468:G473"/>
    <mergeCell ref="G474:G478"/>
    <mergeCell ref="E474:E478"/>
    <mergeCell ref="F474:F478"/>
    <mergeCell ref="E468:E473"/>
    <mergeCell ref="A474:A478"/>
    <mergeCell ref="B474:B478"/>
    <mergeCell ref="C474:C478"/>
    <mergeCell ref="A462:A467"/>
    <mergeCell ref="B462:B467"/>
    <mergeCell ref="C462:C467"/>
    <mergeCell ref="A468:A473"/>
    <mergeCell ref="B468:B473"/>
    <mergeCell ref="C468:C473"/>
    <mergeCell ref="D462:D467"/>
    <mergeCell ref="F450:F455"/>
    <mergeCell ref="G450:G455"/>
    <mergeCell ref="E456:E461"/>
    <mergeCell ref="F456:F461"/>
    <mergeCell ref="D456:D461"/>
    <mergeCell ref="E462:E467"/>
    <mergeCell ref="F462:F467"/>
    <mergeCell ref="G462:G467"/>
    <mergeCell ref="G456:G461"/>
    <mergeCell ref="D444:D449"/>
    <mergeCell ref="E450:E455"/>
    <mergeCell ref="A456:A461"/>
    <mergeCell ref="B456:B461"/>
    <mergeCell ref="C456:C461"/>
    <mergeCell ref="A450:A455"/>
    <mergeCell ref="B450:B455"/>
    <mergeCell ref="C450:C455"/>
    <mergeCell ref="D450:D455"/>
    <mergeCell ref="E444:E449"/>
    <mergeCell ref="A438:A443"/>
    <mergeCell ref="A444:A449"/>
    <mergeCell ref="B444:B449"/>
    <mergeCell ref="C444:C449"/>
    <mergeCell ref="B438:B443"/>
    <mergeCell ref="C438:C443"/>
    <mergeCell ref="D438:D443"/>
    <mergeCell ref="E438:E443"/>
    <mergeCell ref="G432:G437"/>
    <mergeCell ref="F438:F443"/>
    <mergeCell ref="G438:G443"/>
    <mergeCell ref="F432:F437"/>
    <mergeCell ref="G444:G449"/>
    <mergeCell ref="F444:F449"/>
    <mergeCell ref="E426:E431"/>
    <mergeCell ref="A432:A437"/>
    <mergeCell ref="B432:B437"/>
    <mergeCell ref="C432:C437"/>
    <mergeCell ref="D432:D437"/>
    <mergeCell ref="E432:E437"/>
    <mergeCell ref="D426:D431"/>
    <mergeCell ref="A426:A431"/>
    <mergeCell ref="C426:C431"/>
    <mergeCell ref="G409:G413"/>
    <mergeCell ref="F414:F419"/>
    <mergeCell ref="E420:E425"/>
    <mergeCell ref="F420:F425"/>
    <mergeCell ref="E414:E419"/>
    <mergeCell ref="F409:F413"/>
    <mergeCell ref="E409:E413"/>
    <mergeCell ref="G426:G431"/>
    <mergeCell ref="A420:A425"/>
    <mergeCell ref="B420:B425"/>
    <mergeCell ref="F426:F431"/>
    <mergeCell ref="G414:G419"/>
    <mergeCell ref="G420:G425"/>
    <mergeCell ref="C420:C425"/>
    <mergeCell ref="D420:D425"/>
    <mergeCell ref="C414:C419"/>
    <mergeCell ref="D414:D419"/>
    <mergeCell ref="B426:B431"/>
    <mergeCell ref="B414:B419"/>
    <mergeCell ref="A414:A419"/>
    <mergeCell ref="E403:E408"/>
    <mergeCell ref="F403:F408"/>
    <mergeCell ref="A409:A413"/>
    <mergeCell ref="B409:B413"/>
    <mergeCell ref="C409:C413"/>
    <mergeCell ref="D409:D413"/>
    <mergeCell ref="G403:G408"/>
    <mergeCell ref="E397:E402"/>
    <mergeCell ref="G397:G402"/>
    <mergeCell ref="A403:A408"/>
    <mergeCell ref="B403:B408"/>
    <mergeCell ref="C403:C408"/>
    <mergeCell ref="D403:D408"/>
    <mergeCell ref="F397:F402"/>
    <mergeCell ref="A374:A379"/>
    <mergeCell ref="B374:B379"/>
    <mergeCell ref="C374:C379"/>
    <mergeCell ref="F392:F396"/>
    <mergeCell ref="E392:E396"/>
    <mergeCell ref="A380:A385"/>
    <mergeCell ref="B380:B385"/>
    <mergeCell ref="C380:C385"/>
    <mergeCell ref="A386:A391"/>
    <mergeCell ref="B386:B391"/>
    <mergeCell ref="A392:A396"/>
    <mergeCell ref="B392:B396"/>
    <mergeCell ref="C392:C396"/>
    <mergeCell ref="D397:D402"/>
    <mergeCell ref="D392:D396"/>
    <mergeCell ref="A397:A402"/>
    <mergeCell ref="B397:B402"/>
    <mergeCell ref="C397:C402"/>
    <mergeCell ref="G392:G396"/>
    <mergeCell ref="E386:E391"/>
    <mergeCell ref="F386:F391"/>
    <mergeCell ref="G380:G385"/>
    <mergeCell ref="G386:G391"/>
    <mergeCell ref="F380:F385"/>
    <mergeCell ref="D374:D379"/>
    <mergeCell ref="E374:E379"/>
    <mergeCell ref="F374:F379"/>
    <mergeCell ref="G374:G379"/>
    <mergeCell ref="C386:C391"/>
    <mergeCell ref="D386:D391"/>
    <mergeCell ref="D380:D385"/>
    <mergeCell ref="E380:E385"/>
    <mergeCell ref="F365:F370"/>
    <mergeCell ref="G365:G370"/>
    <mergeCell ref="E365:E370"/>
    <mergeCell ref="F371:F373"/>
    <mergeCell ref="E371:E373"/>
    <mergeCell ref="C371:C373"/>
    <mergeCell ref="D371:D373"/>
    <mergeCell ref="A371:A373"/>
    <mergeCell ref="B371:B373"/>
    <mergeCell ref="G353:G358"/>
    <mergeCell ref="G359:G364"/>
    <mergeCell ref="E359:E364"/>
    <mergeCell ref="E353:E358"/>
    <mergeCell ref="A365:A370"/>
    <mergeCell ref="B365:B370"/>
    <mergeCell ref="C365:C370"/>
    <mergeCell ref="D365:D370"/>
    <mergeCell ref="D359:D364"/>
    <mergeCell ref="D347:D352"/>
    <mergeCell ref="D353:D358"/>
    <mergeCell ref="A341:A346"/>
    <mergeCell ref="A353:A358"/>
    <mergeCell ref="B353:B358"/>
    <mergeCell ref="C347:C352"/>
    <mergeCell ref="A347:A352"/>
    <mergeCell ref="B347:B352"/>
    <mergeCell ref="C353:C358"/>
    <mergeCell ref="A359:A364"/>
    <mergeCell ref="E347:E352"/>
    <mergeCell ref="F347:F352"/>
    <mergeCell ref="E341:E346"/>
    <mergeCell ref="B359:B364"/>
    <mergeCell ref="C359:C364"/>
    <mergeCell ref="B341:B346"/>
    <mergeCell ref="C341:C346"/>
    <mergeCell ref="D341:D346"/>
    <mergeCell ref="F359:F364"/>
    <mergeCell ref="A329:A334"/>
    <mergeCell ref="A335:A340"/>
    <mergeCell ref="G347:G352"/>
    <mergeCell ref="C335:C340"/>
    <mergeCell ref="D335:D340"/>
    <mergeCell ref="E335:E340"/>
    <mergeCell ref="F335:F340"/>
    <mergeCell ref="B329:B334"/>
    <mergeCell ref="C329:C334"/>
    <mergeCell ref="B335:B340"/>
    <mergeCell ref="D325:D328"/>
    <mergeCell ref="D319:D324"/>
    <mergeCell ref="F329:F334"/>
    <mergeCell ref="D329:D334"/>
    <mergeCell ref="F319:F324"/>
    <mergeCell ref="E325:E328"/>
    <mergeCell ref="E319:E324"/>
    <mergeCell ref="F325:F328"/>
    <mergeCell ref="E329:E334"/>
    <mergeCell ref="C303:C308"/>
    <mergeCell ref="A309:A313"/>
    <mergeCell ref="B309:B313"/>
    <mergeCell ref="A325:A328"/>
    <mergeCell ref="A319:A324"/>
    <mergeCell ref="B319:B324"/>
    <mergeCell ref="C319:C324"/>
    <mergeCell ref="B325:B328"/>
    <mergeCell ref="C325:C328"/>
    <mergeCell ref="A292:A297"/>
    <mergeCell ref="A287:A291"/>
    <mergeCell ref="B287:B291"/>
    <mergeCell ref="A303:A308"/>
    <mergeCell ref="B303:B308"/>
    <mergeCell ref="A314:A318"/>
    <mergeCell ref="B314:B318"/>
    <mergeCell ref="A298:A302"/>
    <mergeCell ref="B298:B302"/>
    <mergeCell ref="G329:G334"/>
    <mergeCell ref="G335:G340"/>
    <mergeCell ref="A281:A286"/>
    <mergeCell ref="B281:B286"/>
    <mergeCell ref="C281:C286"/>
    <mergeCell ref="D281:D286"/>
    <mergeCell ref="B292:B297"/>
    <mergeCell ref="C292:C297"/>
    <mergeCell ref="D292:D297"/>
    <mergeCell ref="G319:G324"/>
    <mergeCell ref="H679:K679"/>
    <mergeCell ref="G292:G297"/>
    <mergeCell ref="G314:G318"/>
    <mergeCell ref="F314:F318"/>
    <mergeCell ref="F303:F308"/>
    <mergeCell ref="G325:G328"/>
    <mergeCell ref="F341:F346"/>
    <mergeCell ref="G341:G346"/>
    <mergeCell ref="F353:F358"/>
    <mergeCell ref="G371:G373"/>
    <mergeCell ref="D314:D318"/>
    <mergeCell ref="C287:C291"/>
    <mergeCell ref="D287:D291"/>
    <mergeCell ref="E287:E291"/>
    <mergeCell ref="E292:E297"/>
    <mergeCell ref="C309:C313"/>
    <mergeCell ref="E303:E308"/>
    <mergeCell ref="C298:C302"/>
    <mergeCell ref="D309:D313"/>
    <mergeCell ref="C314:C318"/>
    <mergeCell ref="F287:F291"/>
    <mergeCell ref="F281:F286"/>
    <mergeCell ref="E314:E318"/>
    <mergeCell ref="G281:G286"/>
    <mergeCell ref="E309:E313"/>
    <mergeCell ref="E298:E302"/>
    <mergeCell ref="F309:F313"/>
    <mergeCell ref="G287:G291"/>
    <mergeCell ref="E281:E286"/>
    <mergeCell ref="F292:F297"/>
    <mergeCell ref="G269:G274"/>
    <mergeCell ref="A263:A268"/>
    <mergeCell ref="B263:B268"/>
    <mergeCell ref="G275:G280"/>
    <mergeCell ref="G263:G268"/>
    <mergeCell ref="A269:A274"/>
    <mergeCell ref="B269:B274"/>
    <mergeCell ref="C269:C274"/>
    <mergeCell ref="D269:D274"/>
    <mergeCell ref="A275:A280"/>
    <mergeCell ref="B275:B280"/>
    <mergeCell ref="C275:C280"/>
    <mergeCell ref="D275:D280"/>
    <mergeCell ref="H678:K678"/>
    <mergeCell ref="F298:F302"/>
    <mergeCell ref="G298:G302"/>
    <mergeCell ref="G303:G308"/>
    <mergeCell ref="G309:G313"/>
    <mergeCell ref="D303:D308"/>
    <mergeCell ref="D298:D302"/>
    <mergeCell ref="C263:C268"/>
    <mergeCell ref="D263:D268"/>
    <mergeCell ref="E275:E280"/>
    <mergeCell ref="F275:F280"/>
    <mergeCell ref="E263:E268"/>
    <mergeCell ref="F263:F268"/>
    <mergeCell ref="F269:F274"/>
    <mergeCell ref="E269:E274"/>
    <mergeCell ref="G252:G257"/>
    <mergeCell ref="A258:A262"/>
    <mergeCell ref="B258:B262"/>
    <mergeCell ref="C258:C262"/>
    <mergeCell ref="D258:D262"/>
    <mergeCell ref="E258:E262"/>
    <mergeCell ref="F258:F262"/>
    <mergeCell ref="G258:G262"/>
    <mergeCell ref="A252:A257"/>
    <mergeCell ref="B252:B257"/>
    <mergeCell ref="G240:G245"/>
    <mergeCell ref="A246:A251"/>
    <mergeCell ref="B246:B251"/>
    <mergeCell ref="C246:C251"/>
    <mergeCell ref="D246:D251"/>
    <mergeCell ref="E246:E251"/>
    <mergeCell ref="F246:F251"/>
    <mergeCell ref="G246:G251"/>
    <mergeCell ref="A240:A245"/>
    <mergeCell ref="B240:B245"/>
    <mergeCell ref="E252:E257"/>
    <mergeCell ref="F252:F257"/>
    <mergeCell ref="E240:E245"/>
    <mergeCell ref="F240:F245"/>
    <mergeCell ref="C252:C257"/>
    <mergeCell ref="D252:D257"/>
    <mergeCell ref="C240:C245"/>
    <mergeCell ref="D240:D245"/>
    <mergeCell ref="G228:G233"/>
    <mergeCell ref="A234:A239"/>
    <mergeCell ref="B234:B239"/>
    <mergeCell ref="C234:C239"/>
    <mergeCell ref="D234:D239"/>
    <mergeCell ref="E234:E239"/>
    <mergeCell ref="F234:F239"/>
    <mergeCell ref="G234:G239"/>
    <mergeCell ref="A228:A233"/>
    <mergeCell ref="B228:B233"/>
    <mergeCell ref="G216:G221"/>
    <mergeCell ref="A222:A227"/>
    <mergeCell ref="B222:B227"/>
    <mergeCell ref="C222:C227"/>
    <mergeCell ref="D222:D227"/>
    <mergeCell ref="E222:E227"/>
    <mergeCell ref="F222:F227"/>
    <mergeCell ref="G222:G227"/>
    <mergeCell ref="A216:A221"/>
    <mergeCell ref="B216:B221"/>
    <mergeCell ref="E228:E233"/>
    <mergeCell ref="F228:F233"/>
    <mergeCell ref="E216:E221"/>
    <mergeCell ref="F216:F221"/>
    <mergeCell ref="C228:C233"/>
    <mergeCell ref="D228:D233"/>
    <mergeCell ref="C216:C221"/>
    <mergeCell ref="D216:D221"/>
    <mergeCell ref="G204:G209"/>
    <mergeCell ref="A210:A215"/>
    <mergeCell ref="B210:B215"/>
    <mergeCell ref="C210:C215"/>
    <mergeCell ref="D210:D215"/>
    <mergeCell ref="E210:E215"/>
    <mergeCell ref="F210:F215"/>
    <mergeCell ref="G210:G215"/>
    <mergeCell ref="A204:A209"/>
    <mergeCell ref="B204:B209"/>
    <mergeCell ref="G192:G197"/>
    <mergeCell ref="A198:A203"/>
    <mergeCell ref="B198:B203"/>
    <mergeCell ref="C198:C203"/>
    <mergeCell ref="D198:D203"/>
    <mergeCell ref="E198:E203"/>
    <mergeCell ref="F198:F203"/>
    <mergeCell ref="G198:G203"/>
    <mergeCell ref="A192:A197"/>
    <mergeCell ref="B192:B197"/>
    <mergeCell ref="E204:E209"/>
    <mergeCell ref="F204:F209"/>
    <mergeCell ref="E192:E197"/>
    <mergeCell ref="F192:F197"/>
    <mergeCell ref="C204:C209"/>
    <mergeCell ref="D204:D209"/>
    <mergeCell ref="C192:C197"/>
    <mergeCell ref="D192:D197"/>
    <mergeCell ref="G180:G185"/>
    <mergeCell ref="A186:A191"/>
    <mergeCell ref="B186:B191"/>
    <mergeCell ref="C186:C191"/>
    <mergeCell ref="D186:D191"/>
    <mergeCell ref="E186:E191"/>
    <mergeCell ref="F186:F191"/>
    <mergeCell ref="G186:G191"/>
    <mergeCell ref="A180:A185"/>
    <mergeCell ref="B180:B185"/>
    <mergeCell ref="G168:G173"/>
    <mergeCell ref="A174:A179"/>
    <mergeCell ref="B174:B179"/>
    <mergeCell ref="C174:C179"/>
    <mergeCell ref="D174:D179"/>
    <mergeCell ref="E174:E179"/>
    <mergeCell ref="F174:F179"/>
    <mergeCell ref="G174:G179"/>
    <mergeCell ref="A168:A173"/>
    <mergeCell ref="B168:B173"/>
    <mergeCell ref="E180:E185"/>
    <mergeCell ref="F180:F185"/>
    <mergeCell ref="E168:E173"/>
    <mergeCell ref="F168:F173"/>
    <mergeCell ref="C180:C185"/>
    <mergeCell ref="D180:D185"/>
    <mergeCell ref="C168:C173"/>
    <mergeCell ref="D168:D173"/>
    <mergeCell ref="G156:G161"/>
    <mergeCell ref="A162:A167"/>
    <mergeCell ref="B162:B167"/>
    <mergeCell ref="C162:C167"/>
    <mergeCell ref="D162:D167"/>
    <mergeCell ref="E162:E167"/>
    <mergeCell ref="F162:F167"/>
    <mergeCell ref="G162:G167"/>
    <mergeCell ref="A156:A161"/>
    <mergeCell ref="B156:B161"/>
    <mergeCell ref="G144:G149"/>
    <mergeCell ref="A150:A155"/>
    <mergeCell ref="B150:B155"/>
    <mergeCell ref="C150:C155"/>
    <mergeCell ref="D150:D155"/>
    <mergeCell ref="E150:E155"/>
    <mergeCell ref="F150:F155"/>
    <mergeCell ref="G150:G155"/>
    <mergeCell ref="A144:A149"/>
    <mergeCell ref="B144:B149"/>
    <mergeCell ref="E156:E161"/>
    <mergeCell ref="F156:F161"/>
    <mergeCell ref="E144:E149"/>
    <mergeCell ref="F144:F149"/>
    <mergeCell ref="C156:C161"/>
    <mergeCell ref="D156:D161"/>
    <mergeCell ref="C144:C149"/>
    <mergeCell ref="D144:D149"/>
    <mergeCell ref="G133:G138"/>
    <mergeCell ref="A139:A143"/>
    <mergeCell ref="B139:B143"/>
    <mergeCell ref="C139:C143"/>
    <mergeCell ref="D139:D143"/>
    <mergeCell ref="E139:E143"/>
    <mergeCell ref="F139:F143"/>
    <mergeCell ref="G139:G143"/>
    <mergeCell ref="A133:A138"/>
    <mergeCell ref="B133:B138"/>
    <mergeCell ref="G121:G126"/>
    <mergeCell ref="A127:A132"/>
    <mergeCell ref="B127:B132"/>
    <mergeCell ref="C127:C132"/>
    <mergeCell ref="D127:D132"/>
    <mergeCell ref="E127:E132"/>
    <mergeCell ref="F127:F132"/>
    <mergeCell ref="G127:G132"/>
    <mergeCell ref="A121:A126"/>
    <mergeCell ref="B121:B126"/>
    <mergeCell ref="E133:E138"/>
    <mergeCell ref="F133:F138"/>
    <mergeCell ref="E121:E126"/>
    <mergeCell ref="F121:F126"/>
    <mergeCell ref="C133:C138"/>
    <mergeCell ref="D133:D138"/>
    <mergeCell ref="C121:C126"/>
    <mergeCell ref="D121:D126"/>
    <mergeCell ref="G109:G114"/>
    <mergeCell ref="A115:A120"/>
    <mergeCell ref="B115:B120"/>
    <mergeCell ref="C115:C120"/>
    <mergeCell ref="D115:D120"/>
    <mergeCell ref="E115:E120"/>
    <mergeCell ref="F115:F120"/>
    <mergeCell ref="G115:G120"/>
    <mergeCell ref="A109:A114"/>
    <mergeCell ref="B109:B114"/>
    <mergeCell ref="G97:G102"/>
    <mergeCell ref="A103:A108"/>
    <mergeCell ref="B103:B108"/>
    <mergeCell ref="C103:C108"/>
    <mergeCell ref="D103:D108"/>
    <mergeCell ref="E103:E108"/>
    <mergeCell ref="F103:F108"/>
    <mergeCell ref="G103:G108"/>
    <mergeCell ref="A97:A102"/>
    <mergeCell ref="B97:B102"/>
    <mergeCell ref="E109:E114"/>
    <mergeCell ref="F109:F114"/>
    <mergeCell ref="E97:E102"/>
    <mergeCell ref="F97:F102"/>
    <mergeCell ref="C109:C114"/>
    <mergeCell ref="D109:D114"/>
    <mergeCell ref="C97:C102"/>
    <mergeCell ref="D97:D102"/>
    <mergeCell ref="G85:G90"/>
    <mergeCell ref="A91:A96"/>
    <mergeCell ref="B91:B96"/>
    <mergeCell ref="C91:C96"/>
    <mergeCell ref="D91:D96"/>
    <mergeCell ref="E91:E96"/>
    <mergeCell ref="F91:F96"/>
    <mergeCell ref="G91:G96"/>
    <mergeCell ref="A85:A90"/>
    <mergeCell ref="B85:B90"/>
    <mergeCell ref="C85:C90"/>
    <mergeCell ref="D85:D90"/>
    <mergeCell ref="E72:E77"/>
    <mergeCell ref="F72:F77"/>
    <mergeCell ref="C72:C77"/>
    <mergeCell ref="D72:D77"/>
    <mergeCell ref="A66:A71"/>
    <mergeCell ref="E85:E90"/>
    <mergeCell ref="F85:F90"/>
    <mergeCell ref="A79:A84"/>
    <mergeCell ref="B79:B84"/>
    <mergeCell ref="C79:C84"/>
    <mergeCell ref="D79:D84"/>
    <mergeCell ref="E79:E84"/>
    <mergeCell ref="A72:A77"/>
    <mergeCell ref="B72:B77"/>
    <mergeCell ref="B66:B71"/>
    <mergeCell ref="C66:C71"/>
    <mergeCell ref="D66:D71"/>
    <mergeCell ref="E66:E71"/>
    <mergeCell ref="G79:G84"/>
    <mergeCell ref="G66:G71"/>
    <mergeCell ref="G72:G77"/>
    <mergeCell ref="F66:F71"/>
    <mergeCell ref="F79:F84"/>
    <mergeCell ref="A42:A47"/>
    <mergeCell ref="A36:A41"/>
    <mergeCell ref="G54:G59"/>
    <mergeCell ref="G60:G65"/>
    <mergeCell ref="F54:F59"/>
    <mergeCell ref="D54:D59"/>
    <mergeCell ref="E54:E59"/>
    <mergeCell ref="D60:D65"/>
    <mergeCell ref="E60:E65"/>
    <mergeCell ref="F60:F65"/>
    <mergeCell ref="A48:A53"/>
    <mergeCell ref="B48:B53"/>
    <mergeCell ref="C60:C65"/>
    <mergeCell ref="A54:A59"/>
    <mergeCell ref="A60:A65"/>
    <mergeCell ref="B60:B65"/>
    <mergeCell ref="B54:B59"/>
    <mergeCell ref="C54:C59"/>
    <mergeCell ref="A18:A23"/>
    <mergeCell ref="C12:C17"/>
    <mergeCell ref="D12:D17"/>
    <mergeCell ref="D48:D53"/>
    <mergeCell ref="B36:B41"/>
    <mergeCell ref="C36:C41"/>
    <mergeCell ref="D36:D41"/>
    <mergeCell ref="C42:C47"/>
    <mergeCell ref="C48:C53"/>
    <mergeCell ref="B42:B47"/>
    <mergeCell ref="A6:A11"/>
    <mergeCell ref="F36:F41"/>
    <mergeCell ref="A30:A35"/>
    <mergeCell ref="B30:B35"/>
    <mergeCell ref="A24:A29"/>
    <mergeCell ref="B24:B29"/>
    <mergeCell ref="C24:C29"/>
    <mergeCell ref="D24:D29"/>
    <mergeCell ref="A12:A17"/>
    <mergeCell ref="B12:B17"/>
    <mergeCell ref="G36:G41"/>
    <mergeCell ref="E42:E47"/>
    <mergeCell ref="G42:G47"/>
    <mergeCell ref="G48:G53"/>
    <mergeCell ref="F42:F47"/>
    <mergeCell ref="E36:E41"/>
    <mergeCell ref="E48:E53"/>
    <mergeCell ref="B6:B11"/>
    <mergeCell ref="C6:C11"/>
    <mergeCell ref="F48:F53"/>
    <mergeCell ref="C30:C35"/>
    <mergeCell ref="D30:D35"/>
    <mergeCell ref="C18:C23"/>
    <mergeCell ref="D18:D23"/>
    <mergeCell ref="D42:D47"/>
    <mergeCell ref="F6:F11"/>
    <mergeCell ref="B18:B23"/>
    <mergeCell ref="G24:G29"/>
    <mergeCell ref="F30:F35"/>
    <mergeCell ref="E12:E17"/>
    <mergeCell ref="E30:E35"/>
    <mergeCell ref="E24:E29"/>
    <mergeCell ref="F24:F29"/>
    <mergeCell ref="G30:G35"/>
    <mergeCell ref="E18:E23"/>
    <mergeCell ref="F18:F23"/>
    <mergeCell ref="F12:F17"/>
    <mergeCell ref="G18:G23"/>
    <mergeCell ref="E2:E5"/>
    <mergeCell ref="H4:I4"/>
    <mergeCell ref="G12:G17"/>
    <mergeCell ref="D6:D11"/>
    <mergeCell ref="E6:E11"/>
    <mergeCell ref="G6:G11"/>
    <mergeCell ref="G4:G5"/>
    <mergeCell ref="F4:F5"/>
    <mergeCell ref="A1:K1"/>
    <mergeCell ref="A2:A5"/>
    <mergeCell ref="B2:B5"/>
    <mergeCell ref="C2:C5"/>
    <mergeCell ref="D2:D5"/>
    <mergeCell ref="F2:K2"/>
    <mergeCell ref="F3:I3"/>
    <mergeCell ref="K4:K5"/>
    <mergeCell ref="J3:K3"/>
    <mergeCell ref="J4:J5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15"/>
  <sheetViews>
    <sheetView zoomScalePageLayoutView="0" workbookViewId="0" topLeftCell="D565">
      <selection activeCell="J581" sqref="J581:K581"/>
    </sheetView>
  </sheetViews>
  <sheetFormatPr defaultColWidth="9.140625" defaultRowHeight="12.75"/>
  <cols>
    <col min="1" max="1" width="11.28125" style="0" customWidth="1"/>
    <col min="2" max="2" width="9.421875" style="0" customWidth="1"/>
    <col min="3" max="3" width="11.57421875" style="0" customWidth="1"/>
    <col min="4" max="4" width="16.7109375" style="0" customWidth="1"/>
    <col min="5" max="5" width="8.28125" style="0" customWidth="1"/>
    <col min="6" max="6" width="14.7109375" style="0" bestFit="1" customWidth="1"/>
    <col min="7" max="7" width="17.421875" style="0" customWidth="1"/>
    <col min="8" max="8" width="11.28125" style="0" customWidth="1"/>
    <col min="9" max="9" width="14.421875" style="3" customWidth="1"/>
    <col min="10" max="10" width="11.140625" style="0" customWidth="1"/>
    <col min="11" max="11" width="14.7109375" style="0" bestFit="1" customWidth="1"/>
  </cols>
  <sheetData>
    <row r="1" spans="1:11" ht="15.75" thickBot="1">
      <c r="A1" s="435" t="s">
        <v>496</v>
      </c>
      <c r="B1" s="436"/>
      <c r="C1" s="436"/>
      <c r="D1" s="436"/>
      <c r="E1" s="436"/>
      <c r="F1" s="436"/>
      <c r="G1" s="436"/>
      <c r="H1" s="436"/>
      <c r="I1" s="436"/>
      <c r="J1" s="436"/>
      <c r="K1" s="437"/>
    </row>
    <row r="2" spans="1:11" ht="12.75">
      <c r="A2" s="454" t="s">
        <v>0</v>
      </c>
      <c r="B2" s="426" t="s">
        <v>1</v>
      </c>
      <c r="C2" s="426" t="s">
        <v>2</v>
      </c>
      <c r="D2" s="426" t="s">
        <v>3</v>
      </c>
      <c r="E2" s="442" t="s">
        <v>1031</v>
      </c>
      <c r="F2" s="445" t="s">
        <v>4</v>
      </c>
      <c r="G2" s="445"/>
      <c r="H2" s="445"/>
      <c r="I2" s="445"/>
      <c r="J2" s="445"/>
      <c r="K2" s="446"/>
    </row>
    <row r="3" spans="1:11" ht="12.75">
      <c r="A3" s="455"/>
      <c r="B3" s="427"/>
      <c r="C3" s="427"/>
      <c r="D3" s="427"/>
      <c r="E3" s="443"/>
      <c r="F3" s="427" t="s">
        <v>5</v>
      </c>
      <c r="G3" s="427"/>
      <c r="H3" s="427"/>
      <c r="I3" s="427"/>
      <c r="J3" s="427" t="s">
        <v>6</v>
      </c>
      <c r="K3" s="457"/>
    </row>
    <row r="4" spans="1:11" ht="12.75">
      <c r="A4" s="455"/>
      <c r="B4" s="427"/>
      <c r="C4" s="427"/>
      <c r="D4" s="427"/>
      <c r="E4" s="443"/>
      <c r="F4" s="438" t="s">
        <v>9</v>
      </c>
      <c r="G4" s="440" t="s">
        <v>150</v>
      </c>
      <c r="H4" s="427" t="s">
        <v>7</v>
      </c>
      <c r="I4" s="427"/>
      <c r="J4" s="427" t="s">
        <v>8</v>
      </c>
      <c r="K4" s="501" t="s">
        <v>149</v>
      </c>
    </row>
    <row r="5" spans="1:11" ht="13.5" thickBot="1">
      <c r="A5" s="456"/>
      <c r="B5" s="428"/>
      <c r="C5" s="428"/>
      <c r="D5" s="428"/>
      <c r="E5" s="444"/>
      <c r="F5" s="439"/>
      <c r="G5" s="441"/>
      <c r="H5" s="105" t="s">
        <v>8</v>
      </c>
      <c r="I5" s="134" t="s">
        <v>149</v>
      </c>
      <c r="J5" s="428"/>
      <c r="K5" s="502"/>
    </row>
    <row r="6" spans="1:11" s="7" customFormat="1" ht="12.75">
      <c r="A6" s="448">
        <v>23</v>
      </c>
      <c r="B6" s="448" t="s">
        <v>101</v>
      </c>
      <c r="C6" s="478">
        <v>2300101</v>
      </c>
      <c r="D6" s="453" t="s">
        <v>508</v>
      </c>
      <c r="E6" s="476">
        <v>520</v>
      </c>
      <c r="F6" s="526">
        <v>8840</v>
      </c>
      <c r="G6" s="526">
        <v>26520</v>
      </c>
      <c r="H6" s="292">
        <v>42786</v>
      </c>
      <c r="I6" s="293">
        <v>4420</v>
      </c>
      <c r="J6" s="97">
        <v>42788</v>
      </c>
      <c r="K6" s="141">
        <v>4420</v>
      </c>
    </row>
    <row r="7" spans="1:11" s="7" customFormat="1" ht="12.75">
      <c r="A7" s="433"/>
      <c r="B7" s="433"/>
      <c r="C7" s="478"/>
      <c r="D7" s="424" t="s">
        <v>508</v>
      </c>
      <c r="E7" s="476"/>
      <c r="F7" s="433"/>
      <c r="G7" s="433"/>
      <c r="H7" s="148">
        <v>42814</v>
      </c>
      <c r="I7" s="110">
        <v>4420</v>
      </c>
      <c r="J7" s="21">
        <v>42821</v>
      </c>
      <c r="K7" s="22">
        <v>4420</v>
      </c>
    </row>
    <row r="8" spans="1:11" s="7" customFormat="1" ht="12.75">
      <c r="A8" s="433"/>
      <c r="B8" s="433"/>
      <c r="C8" s="478"/>
      <c r="D8" s="424" t="s">
        <v>508</v>
      </c>
      <c r="E8" s="476"/>
      <c r="F8" s="433"/>
      <c r="G8" s="433"/>
      <c r="H8" s="148">
        <v>42845</v>
      </c>
      <c r="I8" s="110">
        <v>4420</v>
      </c>
      <c r="J8" s="21">
        <v>42845</v>
      </c>
      <c r="K8" s="22">
        <v>4420</v>
      </c>
    </row>
    <row r="9" spans="1:11" s="7" customFormat="1" ht="12.75">
      <c r="A9" s="433"/>
      <c r="B9" s="433"/>
      <c r="C9" s="478"/>
      <c r="D9" s="424" t="s">
        <v>508</v>
      </c>
      <c r="E9" s="476"/>
      <c r="F9" s="433"/>
      <c r="G9" s="433"/>
      <c r="H9" s="148">
        <v>42875</v>
      </c>
      <c r="I9" s="110">
        <v>4420</v>
      </c>
      <c r="J9" s="21">
        <v>42858</v>
      </c>
      <c r="K9" s="22">
        <v>4420</v>
      </c>
    </row>
    <row r="10" spans="1:11" s="7" customFormat="1" ht="12.75">
      <c r="A10" s="433"/>
      <c r="B10" s="433"/>
      <c r="C10" s="478"/>
      <c r="D10" s="424" t="s">
        <v>508</v>
      </c>
      <c r="E10" s="476"/>
      <c r="F10" s="433"/>
      <c r="G10" s="433"/>
      <c r="H10" s="148">
        <v>42906</v>
      </c>
      <c r="I10" s="110">
        <v>4420</v>
      </c>
      <c r="J10" s="21">
        <v>42891</v>
      </c>
      <c r="K10" s="22">
        <v>4420</v>
      </c>
    </row>
    <row r="11" spans="1:11" s="7" customFormat="1" ht="12.75">
      <c r="A11" s="433"/>
      <c r="B11" s="433"/>
      <c r="C11" s="432"/>
      <c r="D11" s="424" t="s">
        <v>508</v>
      </c>
      <c r="E11" s="448"/>
      <c r="F11" s="433"/>
      <c r="G11" s="433"/>
      <c r="H11" s="148">
        <v>42936</v>
      </c>
      <c r="I11" s="110">
        <v>4420</v>
      </c>
      <c r="J11" s="21">
        <v>42928</v>
      </c>
      <c r="K11" s="22">
        <v>4420</v>
      </c>
    </row>
    <row r="12" spans="1:11" ht="12.75">
      <c r="A12" s="434">
        <v>23</v>
      </c>
      <c r="B12" s="434" t="s">
        <v>101</v>
      </c>
      <c r="C12" s="421">
        <v>2300309</v>
      </c>
      <c r="D12" s="423" t="s">
        <v>509</v>
      </c>
      <c r="E12" s="403">
        <v>4161</v>
      </c>
      <c r="F12" s="518">
        <v>70737</v>
      </c>
      <c r="G12" s="518">
        <v>212211</v>
      </c>
      <c r="H12" s="124">
        <v>42786</v>
      </c>
      <c r="I12" s="288">
        <v>35368.5</v>
      </c>
      <c r="J12" s="46">
        <v>42892</v>
      </c>
      <c r="K12" s="99">
        <v>35368.5</v>
      </c>
    </row>
    <row r="13" spans="1:11" ht="12.75">
      <c r="A13" s="434"/>
      <c r="B13" s="434"/>
      <c r="C13" s="421"/>
      <c r="D13" s="423"/>
      <c r="E13" s="403"/>
      <c r="F13" s="434"/>
      <c r="G13" s="434"/>
      <c r="H13" s="124">
        <v>42814</v>
      </c>
      <c r="I13" s="107">
        <v>35368.5</v>
      </c>
      <c r="J13" s="46">
        <v>42892</v>
      </c>
      <c r="K13" s="99">
        <v>35368.5</v>
      </c>
    </row>
    <row r="14" spans="1:11" ht="12.75">
      <c r="A14" s="434"/>
      <c r="B14" s="434"/>
      <c r="C14" s="421"/>
      <c r="D14" s="423"/>
      <c r="E14" s="434"/>
      <c r="F14" s="434"/>
      <c r="G14" s="434"/>
      <c r="H14" s="124">
        <v>42845</v>
      </c>
      <c r="I14" s="107">
        <v>35368.5</v>
      </c>
      <c r="J14" s="46">
        <v>42894</v>
      </c>
      <c r="K14" s="99">
        <v>35368.5</v>
      </c>
    </row>
    <row r="15" spans="1:11" ht="12.75">
      <c r="A15" s="434"/>
      <c r="B15" s="434"/>
      <c r="C15" s="421"/>
      <c r="D15" s="423"/>
      <c r="E15" s="434"/>
      <c r="F15" s="434"/>
      <c r="G15" s="434"/>
      <c r="H15" s="124">
        <v>42875</v>
      </c>
      <c r="I15" s="107">
        <v>35368.5</v>
      </c>
      <c r="J15" s="46">
        <v>42893</v>
      </c>
      <c r="K15" s="99">
        <v>35368.5</v>
      </c>
    </row>
    <row r="16" spans="1:11" ht="12.75">
      <c r="A16" s="434"/>
      <c r="B16" s="434"/>
      <c r="C16" s="421"/>
      <c r="D16" s="423"/>
      <c r="E16" s="434"/>
      <c r="F16" s="434"/>
      <c r="G16" s="434"/>
      <c r="H16" s="124">
        <v>42906</v>
      </c>
      <c r="I16" s="107">
        <v>35368.5</v>
      </c>
      <c r="J16" s="46">
        <v>42906</v>
      </c>
      <c r="K16" s="99">
        <v>35368.5</v>
      </c>
    </row>
    <row r="17" spans="1:11" ht="12.75">
      <c r="A17" s="434"/>
      <c r="B17" s="434"/>
      <c r="C17" s="421"/>
      <c r="D17" s="423"/>
      <c r="E17" s="434"/>
      <c r="F17" s="434"/>
      <c r="G17" s="434"/>
      <c r="H17" s="124">
        <v>42936</v>
      </c>
      <c r="I17" s="107">
        <v>35368.5</v>
      </c>
      <c r="J17" s="46">
        <v>42936</v>
      </c>
      <c r="K17" s="99">
        <v>35368.5</v>
      </c>
    </row>
    <row r="18" spans="1:11" s="7" customFormat="1" ht="12.75">
      <c r="A18" s="433">
        <v>23</v>
      </c>
      <c r="B18" s="433" t="s">
        <v>101</v>
      </c>
      <c r="C18" s="422">
        <v>2300408</v>
      </c>
      <c r="D18" s="424" t="s">
        <v>510</v>
      </c>
      <c r="E18" s="399">
        <v>1534</v>
      </c>
      <c r="F18" s="519">
        <v>26078</v>
      </c>
      <c r="G18" s="519">
        <v>78234</v>
      </c>
      <c r="H18" s="148">
        <v>42786</v>
      </c>
      <c r="I18" s="287">
        <v>13039</v>
      </c>
      <c r="J18" s="21">
        <v>42843</v>
      </c>
      <c r="K18" s="22">
        <v>13039</v>
      </c>
    </row>
    <row r="19" spans="1:11" s="7" customFormat="1" ht="12.75">
      <c r="A19" s="433"/>
      <c r="B19" s="433"/>
      <c r="C19" s="422"/>
      <c r="D19" s="424"/>
      <c r="E19" s="433"/>
      <c r="F19" s="433"/>
      <c r="G19" s="433"/>
      <c r="H19" s="148">
        <v>42814</v>
      </c>
      <c r="I19" s="110">
        <v>13039</v>
      </c>
      <c r="J19" s="21">
        <v>42859</v>
      </c>
      <c r="K19" s="22">
        <v>13039</v>
      </c>
    </row>
    <row r="20" spans="1:11" s="7" customFormat="1" ht="12.75">
      <c r="A20" s="433"/>
      <c r="B20" s="433"/>
      <c r="C20" s="422"/>
      <c r="D20" s="424"/>
      <c r="E20" s="399"/>
      <c r="F20" s="519"/>
      <c r="G20" s="519"/>
      <c r="H20" s="148">
        <v>42845</v>
      </c>
      <c r="I20" s="110">
        <v>13039</v>
      </c>
      <c r="J20" s="21">
        <v>42859</v>
      </c>
      <c r="K20" s="22">
        <v>13039</v>
      </c>
    </row>
    <row r="21" spans="1:11" s="7" customFormat="1" ht="12.75">
      <c r="A21" s="433"/>
      <c r="B21" s="433"/>
      <c r="C21" s="422"/>
      <c r="D21" s="424"/>
      <c r="E21" s="433"/>
      <c r="F21" s="433"/>
      <c r="G21" s="433"/>
      <c r="H21" s="148">
        <v>42875</v>
      </c>
      <c r="I21" s="110">
        <v>13039</v>
      </c>
      <c r="J21" s="21">
        <v>42877</v>
      </c>
      <c r="K21" s="22">
        <v>13039</v>
      </c>
    </row>
    <row r="22" spans="1:11" s="7" customFormat="1" ht="12.75">
      <c r="A22" s="433"/>
      <c r="B22" s="433"/>
      <c r="C22" s="422"/>
      <c r="D22" s="424"/>
      <c r="E22" s="433"/>
      <c r="F22" s="433"/>
      <c r="G22" s="433"/>
      <c r="H22" s="148">
        <v>42906</v>
      </c>
      <c r="I22" s="110">
        <v>13039</v>
      </c>
      <c r="J22" s="21">
        <v>42913</v>
      </c>
      <c r="K22" s="22">
        <v>13039</v>
      </c>
    </row>
    <row r="23" spans="1:11" s="7" customFormat="1" ht="12.75">
      <c r="A23" s="433"/>
      <c r="B23" s="433"/>
      <c r="C23" s="422"/>
      <c r="D23" s="424"/>
      <c r="E23" s="433"/>
      <c r="F23" s="433"/>
      <c r="G23" s="433"/>
      <c r="H23" s="148">
        <v>42936</v>
      </c>
      <c r="I23" s="110">
        <v>13039</v>
      </c>
      <c r="J23" s="21">
        <v>42964</v>
      </c>
      <c r="K23" s="22">
        <v>13039</v>
      </c>
    </row>
    <row r="24" spans="1:11" ht="12.75">
      <c r="A24" s="434">
        <v>23</v>
      </c>
      <c r="B24" s="434" t="s">
        <v>101</v>
      </c>
      <c r="C24" s="421">
        <v>2300507</v>
      </c>
      <c r="D24" s="423" t="s">
        <v>511</v>
      </c>
      <c r="E24" s="434">
        <v>397</v>
      </c>
      <c r="F24" s="518">
        <v>6749</v>
      </c>
      <c r="G24" s="518">
        <v>20247</v>
      </c>
      <c r="H24" s="124">
        <v>42786</v>
      </c>
      <c r="I24" s="288">
        <v>3374.5</v>
      </c>
      <c r="J24" s="46">
        <v>42914</v>
      </c>
      <c r="K24" s="99">
        <v>3374.5</v>
      </c>
    </row>
    <row r="25" spans="1:11" ht="12.75">
      <c r="A25" s="434"/>
      <c r="B25" s="434"/>
      <c r="C25" s="421"/>
      <c r="D25" s="423"/>
      <c r="E25" s="434"/>
      <c r="F25" s="434"/>
      <c r="G25" s="434"/>
      <c r="H25" s="124">
        <v>42814</v>
      </c>
      <c r="I25" s="107">
        <v>3374.5</v>
      </c>
      <c r="J25" s="46">
        <v>42914</v>
      </c>
      <c r="K25" s="99">
        <v>3374.5</v>
      </c>
    </row>
    <row r="26" spans="1:11" ht="12.75">
      <c r="A26" s="434"/>
      <c r="B26" s="434"/>
      <c r="C26" s="421"/>
      <c r="D26" s="423"/>
      <c r="E26" s="434"/>
      <c r="F26" s="434"/>
      <c r="G26" s="434"/>
      <c r="H26" s="124">
        <v>42845</v>
      </c>
      <c r="I26" s="107">
        <v>3374.5</v>
      </c>
      <c r="J26" s="46">
        <v>42914</v>
      </c>
      <c r="K26" s="99">
        <v>3374.5</v>
      </c>
    </row>
    <row r="27" spans="1:11" ht="12.75">
      <c r="A27" s="434"/>
      <c r="B27" s="434"/>
      <c r="C27" s="421"/>
      <c r="D27" s="423"/>
      <c r="E27" s="434"/>
      <c r="F27" s="518"/>
      <c r="G27" s="518"/>
      <c r="H27" s="124">
        <v>42875</v>
      </c>
      <c r="I27" s="107">
        <v>3374.5</v>
      </c>
      <c r="J27" s="46">
        <v>42914</v>
      </c>
      <c r="K27" s="99">
        <v>3374.5</v>
      </c>
    </row>
    <row r="28" spans="1:11" ht="12.75">
      <c r="A28" s="434"/>
      <c r="B28" s="434"/>
      <c r="C28" s="421"/>
      <c r="D28" s="423"/>
      <c r="E28" s="434"/>
      <c r="F28" s="434"/>
      <c r="G28" s="434"/>
      <c r="H28" s="124">
        <v>42906</v>
      </c>
      <c r="I28" s="107">
        <v>3374.5</v>
      </c>
      <c r="J28" s="46">
        <v>42914</v>
      </c>
      <c r="K28" s="99">
        <v>3374.5</v>
      </c>
    </row>
    <row r="29" spans="1:11" ht="12.75">
      <c r="A29" s="434"/>
      <c r="B29" s="434"/>
      <c r="C29" s="421"/>
      <c r="D29" s="423"/>
      <c r="E29" s="434"/>
      <c r="F29" s="434"/>
      <c r="G29" s="434"/>
      <c r="H29" s="124">
        <v>42936</v>
      </c>
      <c r="I29" s="107">
        <v>3374.5</v>
      </c>
      <c r="J29" s="46">
        <v>42936</v>
      </c>
      <c r="K29" s="99">
        <v>3374.5</v>
      </c>
    </row>
    <row r="30" spans="1:11" s="7" customFormat="1" ht="12.75">
      <c r="A30" s="433">
        <v>23</v>
      </c>
      <c r="B30" s="433" t="s">
        <v>101</v>
      </c>
      <c r="C30" s="422">
        <v>2300606</v>
      </c>
      <c r="D30" s="424" t="s">
        <v>512</v>
      </c>
      <c r="E30" s="433">
        <v>336</v>
      </c>
      <c r="F30" s="519">
        <v>5712</v>
      </c>
      <c r="G30" s="519">
        <v>17136</v>
      </c>
      <c r="H30" s="148">
        <v>42786</v>
      </c>
      <c r="I30" s="287">
        <v>2856</v>
      </c>
      <c r="J30" s="21">
        <v>42850</v>
      </c>
      <c r="K30" s="22">
        <v>2856</v>
      </c>
    </row>
    <row r="31" spans="1:11" s="7" customFormat="1" ht="12.75">
      <c r="A31" s="433"/>
      <c r="B31" s="433"/>
      <c r="C31" s="422"/>
      <c r="D31" s="424"/>
      <c r="E31" s="433"/>
      <c r="F31" s="433"/>
      <c r="G31" s="433"/>
      <c r="H31" s="148">
        <v>42814</v>
      </c>
      <c r="I31" s="110">
        <v>2856</v>
      </c>
      <c r="J31" s="21">
        <v>42850</v>
      </c>
      <c r="K31" s="22">
        <v>2856</v>
      </c>
    </row>
    <row r="32" spans="1:11" s="7" customFormat="1" ht="12.75">
      <c r="A32" s="433"/>
      <c r="B32" s="433"/>
      <c r="C32" s="422"/>
      <c r="D32" s="424"/>
      <c r="E32" s="433"/>
      <c r="F32" s="433"/>
      <c r="G32" s="433"/>
      <c r="H32" s="148">
        <v>42845</v>
      </c>
      <c r="I32" s="110">
        <v>2856</v>
      </c>
      <c r="J32" s="21">
        <v>42850</v>
      </c>
      <c r="K32" s="22">
        <v>2856</v>
      </c>
    </row>
    <row r="33" spans="1:11" s="7" customFormat="1" ht="12.75">
      <c r="A33" s="433"/>
      <c r="B33" s="433"/>
      <c r="C33" s="422"/>
      <c r="D33" s="424"/>
      <c r="E33" s="433"/>
      <c r="F33" s="433"/>
      <c r="G33" s="433"/>
      <c r="H33" s="148">
        <v>42875</v>
      </c>
      <c r="I33" s="110">
        <v>2856</v>
      </c>
      <c r="J33" s="108">
        <v>42899</v>
      </c>
      <c r="K33" s="249">
        <v>2856</v>
      </c>
    </row>
    <row r="34" spans="1:11" s="7" customFormat="1" ht="12.75">
      <c r="A34" s="433"/>
      <c r="B34" s="433"/>
      <c r="C34" s="422"/>
      <c r="D34" s="424"/>
      <c r="E34" s="433"/>
      <c r="F34" s="519"/>
      <c r="G34" s="519"/>
      <c r="H34" s="148">
        <v>42906</v>
      </c>
      <c r="I34" s="110">
        <v>2856</v>
      </c>
      <c r="J34" s="108">
        <v>42899</v>
      </c>
      <c r="K34" s="249">
        <v>2856</v>
      </c>
    </row>
    <row r="35" spans="1:11" s="7" customFormat="1" ht="12.75">
      <c r="A35" s="433"/>
      <c r="B35" s="433"/>
      <c r="C35" s="422"/>
      <c r="D35" s="424"/>
      <c r="E35" s="433"/>
      <c r="F35" s="433"/>
      <c r="G35" s="433"/>
      <c r="H35" s="148">
        <v>42936</v>
      </c>
      <c r="I35" s="110">
        <v>2856</v>
      </c>
      <c r="J35" s="108">
        <v>42899</v>
      </c>
      <c r="K35" s="249">
        <v>2856</v>
      </c>
    </row>
    <row r="36" spans="1:11" ht="12.75">
      <c r="A36" s="434">
        <v>23</v>
      </c>
      <c r="B36" s="434" t="s">
        <v>101</v>
      </c>
      <c r="C36" s="421">
        <v>2300705</v>
      </c>
      <c r="D36" s="423" t="s">
        <v>513</v>
      </c>
      <c r="E36" s="403">
        <v>1082</v>
      </c>
      <c r="F36" s="518">
        <v>18394</v>
      </c>
      <c r="G36" s="518">
        <v>55182</v>
      </c>
      <c r="H36" s="124">
        <v>42786</v>
      </c>
      <c r="I36" s="288">
        <v>9197</v>
      </c>
      <c r="J36" s="46">
        <v>42908</v>
      </c>
      <c r="K36" s="99">
        <v>9197</v>
      </c>
    </row>
    <row r="37" spans="1:11" ht="12.75">
      <c r="A37" s="434"/>
      <c r="B37" s="434"/>
      <c r="C37" s="421"/>
      <c r="D37" s="423"/>
      <c r="E37" s="434"/>
      <c r="F37" s="434"/>
      <c r="G37" s="434"/>
      <c r="H37" s="124">
        <v>42814</v>
      </c>
      <c r="I37" s="107">
        <v>9197</v>
      </c>
      <c r="J37" s="46">
        <v>42908</v>
      </c>
      <c r="K37" s="99">
        <v>9197</v>
      </c>
    </row>
    <row r="38" spans="1:11" ht="12.75">
      <c r="A38" s="434"/>
      <c r="B38" s="434"/>
      <c r="C38" s="421"/>
      <c r="D38" s="423"/>
      <c r="E38" s="434"/>
      <c r="F38" s="434"/>
      <c r="G38" s="434"/>
      <c r="H38" s="124">
        <v>42845</v>
      </c>
      <c r="I38" s="107">
        <v>9197</v>
      </c>
      <c r="J38" s="46">
        <v>42908</v>
      </c>
      <c r="K38" s="99">
        <v>9197</v>
      </c>
    </row>
    <row r="39" spans="1:11" ht="12.75">
      <c r="A39" s="434"/>
      <c r="B39" s="434"/>
      <c r="C39" s="421"/>
      <c r="D39" s="423"/>
      <c r="E39" s="434"/>
      <c r="F39" s="434"/>
      <c r="G39" s="434"/>
      <c r="H39" s="124">
        <v>42875</v>
      </c>
      <c r="I39" s="107">
        <v>9197</v>
      </c>
      <c r="J39" s="46">
        <v>42908</v>
      </c>
      <c r="K39" s="99">
        <v>9197</v>
      </c>
    </row>
    <row r="40" spans="1:11" ht="12.75">
      <c r="A40" s="434"/>
      <c r="B40" s="434"/>
      <c r="C40" s="421"/>
      <c r="D40" s="423"/>
      <c r="E40" s="434"/>
      <c r="F40" s="434"/>
      <c r="G40" s="434"/>
      <c r="H40" s="124">
        <v>42906</v>
      </c>
      <c r="I40" s="107">
        <v>9197</v>
      </c>
      <c r="J40" s="46">
        <v>42906</v>
      </c>
      <c r="K40" s="99">
        <v>9197</v>
      </c>
    </row>
    <row r="41" spans="1:11" ht="12.75">
      <c r="A41" s="434"/>
      <c r="B41" s="434"/>
      <c r="C41" s="421"/>
      <c r="D41" s="423"/>
      <c r="E41" s="403"/>
      <c r="F41" s="518"/>
      <c r="G41" s="518"/>
      <c r="H41" s="124">
        <v>42936</v>
      </c>
      <c r="I41" s="107">
        <v>9197</v>
      </c>
      <c r="J41" s="46">
        <v>42906</v>
      </c>
      <c r="K41" s="99">
        <v>9197</v>
      </c>
    </row>
    <row r="42" spans="1:11" s="7" customFormat="1" ht="12.75">
      <c r="A42" s="433">
        <v>23</v>
      </c>
      <c r="B42" s="433" t="s">
        <v>101</v>
      </c>
      <c r="C42" s="422">
        <v>2300804</v>
      </c>
      <c r="D42" s="424" t="s">
        <v>514</v>
      </c>
      <c r="E42" s="433">
        <v>417</v>
      </c>
      <c r="F42" s="519">
        <v>7089</v>
      </c>
      <c r="G42" s="519">
        <v>21267</v>
      </c>
      <c r="H42" s="148">
        <v>42786</v>
      </c>
      <c r="I42" s="287">
        <v>3544.5</v>
      </c>
      <c r="J42" s="21">
        <v>42874</v>
      </c>
      <c r="K42" s="22">
        <v>3544.5</v>
      </c>
    </row>
    <row r="43" spans="1:11" s="7" customFormat="1" ht="12.75">
      <c r="A43" s="433"/>
      <c r="B43" s="433"/>
      <c r="C43" s="422"/>
      <c r="D43" s="424"/>
      <c r="E43" s="433"/>
      <c r="F43" s="433"/>
      <c r="G43" s="433"/>
      <c r="H43" s="148">
        <v>42814</v>
      </c>
      <c r="I43" s="110">
        <v>3544.5</v>
      </c>
      <c r="J43" s="21">
        <v>42912</v>
      </c>
      <c r="K43" s="22">
        <v>3544.5</v>
      </c>
    </row>
    <row r="44" spans="1:11" s="7" customFormat="1" ht="12.75">
      <c r="A44" s="433"/>
      <c r="B44" s="433"/>
      <c r="C44" s="422"/>
      <c r="D44" s="424"/>
      <c r="E44" s="433"/>
      <c r="F44" s="433"/>
      <c r="G44" s="433"/>
      <c r="H44" s="148">
        <v>42845</v>
      </c>
      <c r="I44" s="110">
        <v>3544.5</v>
      </c>
      <c r="J44" s="21">
        <v>42907</v>
      </c>
      <c r="K44" s="22">
        <v>3544.5</v>
      </c>
    </row>
    <row r="45" spans="1:11" s="7" customFormat="1" ht="12.75">
      <c r="A45" s="433"/>
      <c r="B45" s="433"/>
      <c r="C45" s="422"/>
      <c r="D45" s="424"/>
      <c r="E45" s="433"/>
      <c r="F45" s="433"/>
      <c r="G45" s="433"/>
      <c r="H45" s="148">
        <v>42875</v>
      </c>
      <c r="I45" s="110">
        <v>3544.5</v>
      </c>
      <c r="J45" s="21">
        <v>42907</v>
      </c>
      <c r="K45" s="22">
        <v>3544.5</v>
      </c>
    </row>
    <row r="46" spans="1:11" s="7" customFormat="1" ht="12.75">
      <c r="A46" s="433"/>
      <c r="B46" s="433"/>
      <c r="C46" s="422"/>
      <c r="D46" s="424"/>
      <c r="E46" s="433"/>
      <c r="F46" s="433"/>
      <c r="G46" s="433"/>
      <c r="H46" s="148">
        <v>42906</v>
      </c>
      <c r="I46" s="110">
        <v>3544.5</v>
      </c>
      <c r="J46" s="21">
        <v>42907</v>
      </c>
      <c r="K46" s="22">
        <v>3544.5</v>
      </c>
    </row>
    <row r="47" spans="1:11" s="7" customFormat="1" ht="12.75">
      <c r="A47" s="433"/>
      <c r="B47" s="433"/>
      <c r="C47" s="422"/>
      <c r="D47" s="424"/>
      <c r="E47" s="433"/>
      <c r="F47" s="433"/>
      <c r="G47" s="433"/>
      <c r="H47" s="148">
        <v>42936</v>
      </c>
      <c r="I47" s="110">
        <v>3544.5</v>
      </c>
      <c r="J47" s="21">
        <v>42936</v>
      </c>
      <c r="K47" s="22">
        <v>3544.5</v>
      </c>
    </row>
    <row r="48" spans="1:11" ht="12.75">
      <c r="A48" s="434">
        <v>23</v>
      </c>
      <c r="B48" s="434" t="s">
        <v>101</v>
      </c>
      <c r="C48" s="421">
        <v>2300903</v>
      </c>
      <c r="D48" s="423" t="s">
        <v>515</v>
      </c>
      <c r="E48" s="403">
        <v>1305</v>
      </c>
      <c r="F48" s="518">
        <v>22185</v>
      </c>
      <c r="G48" s="518">
        <v>66555</v>
      </c>
      <c r="H48" s="124">
        <v>42786</v>
      </c>
      <c r="I48" s="288">
        <v>11092.5</v>
      </c>
      <c r="J48" s="48">
        <v>42845</v>
      </c>
      <c r="K48" s="104">
        <v>11092.5</v>
      </c>
    </row>
    <row r="49" spans="1:11" ht="12.75">
      <c r="A49" s="434"/>
      <c r="B49" s="434"/>
      <c r="C49" s="421"/>
      <c r="D49" s="423"/>
      <c r="E49" s="434"/>
      <c r="F49" s="434"/>
      <c r="G49" s="434"/>
      <c r="H49" s="124">
        <v>42814</v>
      </c>
      <c r="I49" s="107">
        <v>11092.5</v>
      </c>
      <c r="J49" s="48">
        <v>42845</v>
      </c>
      <c r="K49" s="104">
        <v>11092.5</v>
      </c>
    </row>
    <row r="50" spans="1:11" ht="12.75">
      <c r="A50" s="434"/>
      <c r="B50" s="434"/>
      <c r="C50" s="421"/>
      <c r="D50" s="423"/>
      <c r="E50" s="434"/>
      <c r="F50" s="434"/>
      <c r="G50" s="434"/>
      <c r="H50" s="124">
        <v>42845</v>
      </c>
      <c r="I50" s="107">
        <v>11092.5</v>
      </c>
      <c r="J50" s="48">
        <v>42893</v>
      </c>
      <c r="K50" s="104">
        <v>11092.5</v>
      </c>
    </row>
    <row r="51" spans="1:11" ht="12.75">
      <c r="A51" s="434"/>
      <c r="B51" s="434"/>
      <c r="C51" s="421"/>
      <c r="D51" s="423"/>
      <c r="E51" s="434"/>
      <c r="F51" s="434"/>
      <c r="G51" s="434"/>
      <c r="H51" s="124">
        <v>42875</v>
      </c>
      <c r="I51" s="107">
        <v>11092.5</v>
      </c>
      <c r="J51" s="48">
        <v>42916</v>
      </c>
      <c r="K51" s="104">
        <v>11092.5</v>
      </c>
    </row>
    <row r="52" spans="1:11" ht="12.75">
      <c r="A52" s="434"/>
      <c r="B52" s="434"/>
      <c r="C52" s="421"/>
      <c r="D52" s="423"/>
      <c r="E52" s="434"/>
      <c r="F52" s="434"/>
      <c r="G52" s="434"/>
      <c r="H52" s="124">
        <v>42906</v>
      </c>
      <c r="I52" s="107">
        <v>11092.5</v>
      </c>
      <c r="J52" s="48">
        <v>42916</v>
      </c>
      <c r="K52" s="104">
        <v>11092.5</v>
      </c>
    </row>
    <row r="53" spans="1:11" ht="12.75">
      <c r="A53" s="434"/>
      <c r="B53" s="434"/>
      <c r="C53" s="421"/>
      <c r="D53" s="423"/>
      <c r="E53" s="434"/>
      <c r="F53" s="434"/>
      <c r="G53" s="434"/>
      <c r="H53" s="124">
        <v>42936</v>
      </c>
      <c r="I53" s="107">
        <v>11092.5</v>
      </c>
      <c r="J53" s="48">
        <v>42916</v>
      </c>
      <c r="K53" s="104">
        <v>11092.5</v>
      </c>
    </row>
    <row r="54" spans="1:11" s="7" customFormat="1" ht="12.75">
      <c r="A54" s="433">
        <v>23</v>
      </c>
      <c r="B54" s="433" t="s">
        <v>101</v>
      </c>
      <c r="C54" s="422">
        <v>2301257</v>
      </c>
      <c r="D54" s="424" t="s">
        <v>516</v>
      </c>
      <c r="E54" s="433">
        <v>792</v>
      </c>
      <c r="F54" s="519">
        <v>13464</v>
      </c>
      <c r="G54" s="519">
        <v>40392</v>
      </c>
      <c r="H54" s="148">
        <v>42786</v>
      </c>
      <c r="I54" s="287">
        <v>6732</v>
      </c>
      <c r="J54" s="21">
        <v>42907</v>
      </c>
      <c r="K54" s="22">
        <v>6732</v>
      </c>
    </row>
    <row r="55" spans="1:11" s="7" customFormat="1" ht="12.75">
      <c r="A55" s="433"/>
      <c r="B55" s="433"/>
      <c r="C55" s="422"/>
      <c r="D55" s="424"/>
      <c r="E55" s="399"/>
      <c r="F55" s="433"/>
      <c r="G55" s="433"/>
      <c r="H55" s="148">
        <v>42814</v>
      </c>
      <c r="I55" s="110">
        <v>6732</v>
      </c>
      <c r="J55" s="21">
        <v>42905</v>
      </c>
      <c r="K55" s="22">
        <v>6732</v>
      </c>
    </row>
    <row r="56" spans="1:11" s="7" customFormat="1" ht="12.75">
      <c r="A56" s="433"/>
      <c r="B56" s="433"/>
      <c r="C56" s="422"/>
      <c r="D56" s="424"/>
      <c r="E56" s="433"/>
      <c r="F56" s="433"/>
      <c r="G56" s="433"/>
      <c r="H56" s="148">
        <v>42845</v>
      </c>
      <c r="I56" s="110">
        <v>6732</v>
      </c>
      <c r="J56" s="21">
        <v>42905</v>
      </c>
      <c r="K56" s="22">
        <v>6732</v>
      </c>
    </row>
    <row r="57" spans="1:11" s="7" customFormat="1" ht="12.75">
      <c r="A57" s="433"/>
      <c r="B57" s="433"/>
      <c r="C57" s="422"/>
      <c r="D57" s="424"/>
      <c r="E57" s="433"/>
      <c r="F57" s="433"/>
      <c r="G57" s="433"/>
      <c r="H57" s="148">
        <v>42875</v>
      </c>
      <c r="I57" s="110">
        <v>6732</v>
      </c>
      <c r="J57" s="21">
        <v>42905</v>
      </c>
      <c r="K57" s="22">
        <v>6732</v>
      </c>
    </row>
    <row r="58" spans="1:11" s="7" customFormat="1" ht="12.75">
      <c r="A58" s="433"/>
      <c r="B58" s="433"/>
      <c r="C58" s="422"/>
      <c r="D58" s="424"/>
      <c r="E58" s="433"/>
      <c r="F58" s="433"/>
      <c r="G58" s="433"/>
      <c r="H58" s="148">
        <v>42906</v>
      </c>
      <c r="I58" s="110">
        <v>6732</v>
      </c>
      <c r="J58" s="21">
        <v>42905</v>
      </c>
      <c r="K58" s="22">
        <v>6732</v>
      </c>
    </row>
    <row r="59" spans="1:11" s="7" customFormat="1" ht="12.75">
      <c r="A59" s="433"/>
      <c r="B59" s="433"/>
      <c r="C59" s="422"/>
      <c r="D59" s="424"/>
      <c r="E59" s="433"/>
      <c r="F59" s="433"/>
      <c r="G59" s="433"/>
      <c r="H59" s="148">
        <v>42936</v>
      </c>
      <c r="I59" s="110">
        <v>6732</v>
      </c>
      <c r="J59" s="21">
        <v>42905</v>
      </c>
      <c r="K59" s="22">
        <v>6732</v>
      </c>
    </row>
    <row r="60" spans="1:11" ht="12.75">
      <c r="A60" s="434">
        <v>23</v>
      </c>
      <c r="B60" s="434" t="s">
        <v>101</v>
      </c>
      <c r="C60" s="421">
        <v>2301307</v>
      </c>
      <c r="D60" s="423" t="s">
        <v>517</v>
      </c>
      <c r="E60" s="434">
        <v>729</v>
      </c>
      <c r="F60" s="518">
        <v>12393</v>
      </c>
      <c r="G60" s="518">
        <v>37179</v>
      </c>
      <c r="H60" s="124">
        <v>42786</v>
      </c>
      <c r="I60" s="288">
        <v>6196.5</v>
      </c>
      <c r="J60" s="46">
        <v>42828</v>
      </c>
      <c r="K60" s="99">
        <v>6196.5</v>
      </c>
    </row>
    <row r="61" spans="1:11" ht="12.75">
      <c r="A61" s="434"/>
      <c r="B61" s="434"/>
      <c r="C61" s="421"/>
      <c r="D61" s="423"/>
      <c r="E61" s="434"/>
      <c r="F61" s="434"/>
      <c r="G61" s="434"/>
      <c r="H61" s="124">
        <v>42814</v>
      </c>
      <c r="I61" s="107">
        <v>6196.5</v>
      </c>
      <c r="J61" s="46">
        <v>42828</v>
      </c>
      <c r="K61" s="99">
        <v>6196.5</v>
      </c>
    </row>
    <row r="62" spans="1:11" ht="12.75">
      <c r="A62" s="434"/>
      <c r="B62" s="434"/>
      <c r="C62" s="421"/>
      <c r="D62" s="423"/>
      <c r="E62" s="434"/>
      <c r="F62" s="518"/>
      <c r="G62" s="518"/>
      <c r="H62" s="124">
        <v>42845</v>
      </c>
      <c r="I62" s="107">
        <v>6196.5</v>
      </c>
      <c r="J62" s="46">
        <v>42853</v>
      </c>
      <c r="K62" s="99">
        <v>6196.5</v>
      </c>
    </row>
    <row r="63" spans="1:11" ht="12.75">
      <c r="A63" s="434"/>
      <c r="B63" s="434"/>
      <c r="C63" s="421"/>
      <c r="D63" s="423"/>
      <c r="E63" s="434"/>
      <c r="F63" s="434"/>
      <c r="G63" s="434"/>
      <c r="H63" s="124">
        <v>42875</v>
      </c>
      <c r="I63" s="107">
        <v>6196.5</v>
      </c>
      <c r="J63" s="46">
        <v>42879</v>
      </c>
      <c r="K63" s="99">
        <v>6196.5</v>
      </c>
    </row>
    <row r="64" spans="1:11" ht="12.75">
      <c r="A64" s="434"/>
      <c r="B64" s="434"/>
      <c r="C64" s="421"/>
      <c r="D64" s="423"/>
      <c r="E64" s="434"/>
      <c r="F64" s="434"/>
      <c r="G64" s="434"/>
      <c r="H64" s="124">
        <v>42906</v>
      </c>
      <c r="I64" s="107">
        <v>6196.5</v>
      </c>
      <c r="J64" s="46">
        <v>42906</v>
      </c>
      <c r="K64" s="99">
        <v>6196.5</v>
      </c>
    </row>
    <row r="65" spans="1:11" ht="12.75">
      <c r="A65" s="434"/>
      <c r="B65" s="434"/>
      <c r="C65" s="421"/>
      <c r="D65" s="423"/>
      <c r="E65" s="434"/>
      <c r="F65" s="434"/>
      <c r="G65" s="434"/>
      <c r="H65" s="124">
        <v>42936</v>
      </c>
      <c r="I65" s="107">
        <v>6196.5</v>
      </c>
      <c r="J65" s="46">
        <v>42937</v>
      </c>
      <c r="K65" s="99">
        <v>6196.5</v>
      </c>
    </row>
    <row r="66" spans="1:11" s="7" customFormat="1" ht="12.75">
      <c r="A66" s="433">
        <v>23</v>
      </c>
      <c r="B66" s="433" t="s">
        <v>101</v>
      </c>
      <c r="C66" s="422">
        <v>2301505</v>
      </c>
      <c r="D66" s="424" t="s">
        <v>518</v>
      </c>
      <c r="E66" s="433">
        <v>459</v>
      </c>
      <c r="F66" s="519">
        <v>7803</v>
      </c>
      <c r="G66" s="519">
        <v>23409</v>
      </c>
      <c r="H66" s="148">
        <v>42786</v>
      </c>
      <c r="I66" s="287">
        <v>3901.5</v>
      </c>
      <c r="J66" s="21">
        <v>42821</v>
      </c>
      <c r="K66" s="22">
        <v>3901.5</v>
      </c>
    </row>
    <row r="67" spans="1:11" s="7" customFormat="1" ht="12.75">
      <c r="A67" s="433"/>
      <c r="B67" s="433"/>
      <c r="C67" s="422"/>
      <c r="D67" s="424"/>
      <c r="E67" s="433"/>
      <c r="F67" s="433"/>
      <c r="G67" s="433"/>
      <c r="H67" s="148">
        <v>42814</v>
      </c>
      <c r="I67" s="110">
        <v>3901.5</v>
      </c>
      <c r="J67" s="21">
        <v>42821</v>
      </c>
      <c r="K67" s="22">
        <v>3901.5</v>
      </c>
    </row>
    <row r="68" spans="1:11" s="7" customFormat="1" ht="12.75">
      <c r="A68" s="433"/>
      <c r="B68" s="433"/>
      <c r="C68" s="422"/>
      <c r="D68" s="424"/>
      <c r="E68" s="433"/>
      <c r="F68" s="433"/>
      <c r="G68" s="433"/>
      <c r="H68" s="148">
        <v>42845</v>
      </c>
      <c r="I68" s="110">
        <v>3901.5</v>
      </c>
      <c r="J68" s="21">
        <v>42859</v>
      </c>
      <c r="K68" s="22">
        <v>3901.5</v>
      </c>
    </row>
    <row r="69" spans="1:11" s="7" customFormat="1" ht="12.75">
      <c r="A69" s="433"/>
      <c r="B69" s="433"/>
      <c r="C69" s="422"/>
      <c r="D69" s="424"/>
      <c r="E69" s="433"/>
      <c r="F69" s="519"/>
      <c r="G69" s="519"/>
      <c r="H69" s="148">
        <v>42875</v>
      </c>
      <c r="I69" s="110">
        <v>3901.5</v>
      </c>
      <c r="J69" s="21">
        <v>42886</v>
      </c>
      <c r="K69" s="22">
        <v>3901.5</v>
      </c>
    </row>
    <row r="70" spans="1:11" s="7" customFormat="1" ht="12.75">
      <c r="A70" s="433"/>
      <c r="B70" s="433"/>
      <c r="C70" s="422"/>
      <c r="D70" s="424"/>
      <c r="E70" s="433"/>
      <c r="F70" s="433"/>
      <c r="G70" s="433"/>
      <c r="H70" s="148">
        <v>42906</v>
      </c>
      <c r="I70" s="110">
        <v>3901.5</v>
      </c>
      <c r="J70" s="21">
        <v>42914</v>
      </c>
      <c r="K70" s="22">
        <v>3901.5</v>
      </c>
    </row>
    <row r="71" spans="1:11" s="7" customFormat="1" ht="12.75">
      <c r="A71" s="433"/>
      <c r="B71" s="433"/>
      <c r="C71" s="422"/>
      <c r="D71" s="424"/>
      <c r="E71" s="433"/>
      <c r="F71" s="433"/>
      <c r="G71" s="433"/>
      <c r="H71" s="148">
        <v>42936</v>
      </c>
      <c r="I71" s="110">
        <v>3901.5</v>
      </c>
      <c r="J71" s="21">
        <v>42926</v>
      </c>
      <c r="K71" s="22">
        <v>3901.5</v>
      </c>
    </row>
    <row r="72" spans="1:11" ht="12.75">
      <c r="A72" s="434">
        <v>23</v>
      </c>
      <c r="B72" s="434" t="s">
        <v>101</v>
      </c>
      <c r="C72" s="421">
        <v>2301604</v>
      </c>
      <c r="D72" s="423" t="s">
        <v>519</v>
      </c>
      <c r="E72" s="403">
        <v>1475</v>
      </c>
      <c r="F72" s="518">
        <v>25075</v>
      </c>
      <c r="G72" s="518">
        <v>75225</v>
      </c>
      <c r="H72" s="124">
        <v>42786</v>
      </c>
      <c r="I72" s="288">
        <v>12537.5</v>
      </c>
      <c r="J72" s="46">
        <v>42907</v>
      </c>
      <c r="K72" s="99">
        <v>12537.5</v>
      </c>
    </row>
    <row r="73" spans="1:11" ht="12.75">
      <c r="A73" s="434"/>
      <c r="B73" s="434"/>
      <c r="C73" s="421"/>
      <c r="D73" s="423"/>
      <c r="E73" s="434"/>
      <c r="F73" s="434"/>
      <c r="G73" s="434"/>
      <c r="H73" s="124">
        <v>42814</v>
      </c>
      <c r="I73" s="107">
        <v>12537.5</v>
      </c>
      <c r="J73" s="46">
        <v>42907</v>
      </c>
      <c r="K73" s="99">
        <v>12537.5</v>
      </c>
    </row>
    <row r="74" spans="1:11" ht="12.75">
      <c r="A74" s="434"/>
      <c r="B74" s="434"/>
      <c r="C74" s="421"/>
      <c r="D74" s="423"/>
      <c r="E74" s="434"/>
      <c r="F74" s="434"/>
      <c r="G74" s="434"/>
      <c r="H74" s="124">
        <v>42845</v>
      </c>
      <c r="I74" s="107">
        <v>12537.5</v>
      </c>
      <c r="J74" s="46">
        <v>42912</v>
      </c>
      <c r="K74" s="99">
        <v>12537.5</v>
      </c>
    </row>
    <row r="75" spans="1:11" ht="12.75">
      <c r="A75" s="434"/>
      <c r="B75" s="434"/>
      <c r="C75" s="421"/>
      <c r="D75" s="423"/>
      <c r="E75" s="434"/>
      <c r="F75" s="434"/>
      <c r="G75" s="434"/>
      <c r="H75" s="124">
        <v>42875</v>
      </c>
      <c r="I75" s="107">
        <v>12537.5</v>
      </c>
      <c r="J75" s="46">
        <v>42912</v>
      </c>
      <c r="K75" s="99">
        <v>12537.5</v>
      </c>
    </row>
    <row r="76" spans="1:11" ht="12.75">
      <c r="A76" s="434"/>
      <c r="B76" s="434"/>
      <c r="C76" s="421"/>
      <c r="D76" s="423"/>
      <c r="E76" s="434"/>
      <c r="F76" s="518"/>
      <c r="G76" s="518"/>
      <c r="H76" s="124">
        <v>42906</v>
      </c>
      <c r="I76" s="107">
        <v>12537.5</v>
      </c>
      <c r="J76" s="46">
        <v>42912</v>
      </c>
      <c r="K76" s="99">
        <v>12537.5</v>
      </c>
    </row>
    <row r="77" spans="1:12" ht="12.75">
      <c r="A77" s="434"/>
      <c r="B77" s="434"/>
      <c r="C77" s="421"/>
      <c r="D77" s="423"/>
      <c r="E77" s="434"/>
      <c r="F77" s="434"/>
      <c r="G77" s="434"/>
      <c r="H77" s="124">
        <v>42936</v>
      </c>
      <c r="I77" s="107">
        <v>12537.5</v>
      </c>
      <c r="J77" s="46">
        <v>42928</v>
      </c>
      <c r="K77" s="99">
        <v>12537.5</v>
      </c>
      <c r="L77" s="7"/>
    </row>
    <row r="78" spans="1:11" s="7" customFormat="1" ht="12.75">
      <c r="A78" s="433">
        <v>23</v>
      </c>
      <c r="B78" s="433" t="s">
        <v>101</v>
      </c>
      <c r="C78" s="422">
        <v>2301703</v>
      </c>
      <c r="D78" s="424" t="s">
        <v>520</v>
      </c>
      <c r="E78" s="399">
        <v>1713</v>
      </c>
      <c r="F78" s="519">
        <v>29121</v>
      </c>
      <c r="G78" s="519">
        <v>87363</v>
      </c>
      <c r="H78" s="148">
        <v>42786</v>
      </c>
      <c r="I78" s="287">
        <v>14560.5</v>
      </c>
      <c r="J78" s="21">
        <v>42849</v>
      </c>
      <c r="K78" s="22">
        <v>14560.5</v>
      </c>
    </row>
    <row r="79" spans="1:11" s="7" customFormat="1" ht="12.75">
      <c r="A79" s="433"/>
      <c r="B79" s="433"/>
      <c r="C79" s="422"/>
      <c r="D79" s="424"/>
      <c r="E79" s="433"/>
      <c r="F79" s="433"/>
      <c r="G79" s="433"/>
      <c r="H79" s="148">
        <v>42814</v>
      </c>
      <c r="I79" s="110">
        <v>14560.5</v>
      </c>
      <c r="J79" s="21">
        <v>42849</v>
      </c>
      <c r="K79" s="22">
        <v>14560.5</v>
      </c>
    </row>
    <row r="80" spans="1:11" s="7" customFormat="1" ht="12.75">
      <c r="A80" s="433"/>
      <c r="B80" s="433"/>
      <c r="C80" s="422"/>
      <c r="D80" s="424"/>
      <c r="E80" s="433"/>
      <c r="F80" s="433"/>
      <c r="G80" s="433"/>
      <c r="H80" s="148">
        <v>42845</v>
      </c>
      <c r="I80" s="110">
        <v>14560.5</v>
      </c>
      <c r="J80" s="21">
        <v>42849</v>
      </c>
      <c r="K80" s="22">
        <v>14560.5</v>
      </c>
    </row>
    <row r="81" spans="1:11" s="7" customFormat="1" ht="12.75">
      <c r="A81" s="433"/>
      <c r="B81" s="433"/>
      <c r="C81" s="422"/>
      <c r="D81" s="424"/>
      <c r="E81" s="433"/>
      <c r="F81" s="433"/>
      <c r="G81" s="433"/>
      <c r="H81" s="148">
        <v>42875</v>
      </c>
      <c r="I81" s="110">
        <v>14560.5</v>
      </c>
      <c r="J81" s="21">
        <v>42874</v>
      </c>
      <c r="K81" s="22">
        <v>14560.5</v>
      </c>
    </row>
    <row r="82" spans="1:11" s="7" customFormat="1" ht="12.75">
      <c r="A82" s="433"/>
      <c r="B82" s="433"/>
      <c r="C82" s="422"/>
      <c r="D82" s="424"/>
      <c r="E82" s="433"/>
      <c r="F82" s="433"/>
      <c r="G82" s="433"/>
      <c r="H82" s="148">
        <v>42906</v>
      </c>
      <c r="I82" s="110">
        <v>14560.5</v>
      </c>
      <c r="J82" s="21">
        <v>42906</v>
      </c>
      <c r="K82" s="22">
        <v>14560.5</v>
      </c>
    </row>
    <row r="83" spans="1:12" s="7" customFormat="1" ht="12.75">
      <c r="A83" s="433"/>
      <c r="B83" s="433"/>
      <c r="C83" s="422"/>
      <c r="D83" s="424"/>
      <c r="E83" s="399"/>
      <c r="F83" s="519"/>
      <c r="G83" s="519"/>
      <c r="H83" s="148">
        <v>42936</v>
      </c>
      <c r="I83" s="110">
        <v>14560.5</v>
      </c>
      <c r="J83" s="21">
        <v>42970</v>
      </c>
      <c r="K83" s="22">
        <v>14560.5</v>
      </c>
      <c r="L83"/>
    </row>
    <row r="84" spans="1:11" ht="12.75">
      <c r="A84" s="434">
        <v>23</v>
      </c>
      <c r="B84" s="434" t="s">
        <v>101</v>
      </c>
      <c r="C84" s="421">
        <v>2301802</v>
      </c>
      <c r="D84" s="423" t="s">
        <v>521</v>
      </c>
      <c r="E84" s="434">
        <v>563</v>
      </c>
      <c r="F84" s="518">
        <v>9571</v>
      </c>
      <c r="G84" s="518">
        <v>28713</v>
      </c>
      <c r="H84" s="124">
        <v>42786</v>
      </c>
      <c r="I84" s="288">
        <v>4785.5</v>
      </c>
      <c r="J84" s="46">
        <v>42943</v>
      </c>
      <c r="K84" s="99">
        <v>4785.5</v>
      </c>
    </row>
    <row r="85" spans="1:11" ht="12.75">
      <c r="A85" s="434"/>
      <c r="B85" s="434"/>
      <c r="C85" s="421"/>
      <c r="D85" s="423"/>
      <c r="E85" s="434"/>
      <c r="F85" s="434"/>
      <c r="G85" s="434"/>
      <c r="H85" s="124">
        <v>42814</v>
      </c>
      <c r="I85" s="107">
        <v>4785.5</v>
      </c>
      <c r="J85" s="46">
        <v>42943</v>
      </c>
      <c r="K85" s="99">
        <v>4785.5</v>
      </c>
    </row>
    <row r="86" spans="1:11" ht="12.75">
      <c r="A86" s="434"/>
      <c r="B86" s="434"/>
      <c r="C86" s="421"/>
      <c r="D86" s="423"/>
      <c r="E86" s="434"/>
      <c r="F86" s="434"/>
      <c r="G86" s="434"/>
      <c r="H86" s="124">
        <v>42845</v>
      </c>
      <c r="I86" s="107">
        <v>4785.5</v>
      </c>
      <c r="J86" s="46">
        <v>42950</v>
      </c>
      <c r="K86" s="99">
        <v>4785.5</v>
      </c>
    </row>
    <row r="87" spans="1:11" ht="12.75">
      <c r="A87" s="434"/>
      <c r="B87" s="434"/>
      <c r="C87" s="421"/>
      <c r="D87" s="423"/>
      <c r="E87" s="434"/>
      <c r="F87" s="434"/>
      <c r="G87" s="434"/>
      <c r="H87" s="124">
        <v>42875</v>
      </c>
      <c r="I87" s="107">
        <v>4785.5</v>
      </c>
      <c r="J87" s="46">
        <v>42943</v>
      </c>
      <c r="K87" s="99">
        <v>4785.5</v>
      </c>
    </row>
    <row r="88" spans="1:11" ht="12.75">
      <c r="A88" s="434"/>
      <c r="B88" s="434"/>
      <c r="C88" s="421"/>
      <c r="D88" s="423"/>
      <c r="E88" s="434"/>
      <c r="F88" s="434"/>
      <c r="G88" s="434"/>
      <c r="H88" s="124">
        <v>42906</v>
      </c>
      <c r="I88" s="107">
        <v>4785.5</v>
      </c>
      <c r="J88" s="46">
        <v>42943</v>
      </c>
      <c r="K88" s="99">
        <v>4785.5</v>
      </c>
    </row>
    <row r="89" spans="1:12" ht="12.75">
      <c r="A89" s="434"/>
      <c r="B89" s="434"/>
      <c r="C89" s="421"/>
      <c r="D89" s="423"/>
      <c r="E89" s="434"/>
      <c r="F89" s="434"/>
      <c r="G89" s="434"/>
      <c r="H89" s="124">
        <v>42936</v>
      </c>
      <c r="I89" s="107">
        <v>4785.5</v>
      </c>
      <c r="J89" s="46">
        <v>42944</v>
      </c>
      <c r="K89" s="99">
        <v>4785.5</v>
      </c>
      <c r="L89" s="7"/>
    </row>
    <row r="90" spans="1:11" s="7" customFormat="1" ht="12.75">
      <c r="A90" s="433">
        <v>23</v>
      </c>
      <c r="B90" s="433" t="s">
        <v>101</v>
      </c>
      <c r="C90" s="422">
        <v>2301901</v>
      </c>
      <c r="D90" s="424" t="s">
        <v>522</v>
      </c>
      <c r="E90" s="399">
        <v>283</v>
      </c>
      <c r="F90" s="519">
        <v>4811</v>
      </c>
      <c r="G90" s="519">
        <v>14433</v>
      </c>
      <c r="H90" s="148">
        <v>42786</v>
      </c>
      <c r="I90" s="287">
        <v>2405.5</v>
      </c>
      <c r="J90" s="21">
        <v>42905</v>
      </c>
      <c r="K90" s="22">
        <v>2405.5</v>
      </c>
    </row>
    <row r="91" spans="1:11" s="7" customFormat="1" ht="12.75">
      <c r="A91" s="433"/>
      <c r="B91" s="433"/>
      <c r="C91" s="422"/>
      <c r="D91" s="424"/>
      <c r="E91" s="433"/>
      <c r="F91" s="433"/>
      <c r="G91" s="433"/>
      <c r="H91" s="148">
        <v>42814</v>
      </c>
      <c r="I91" s="110">
        <v>2405.5</v>
      </c>
      <c r="J91" s="21">
        <v>42902</v>
      </c>
      <c r="K91" s="22">
        <v>2405.5</v>
      </c>
    </row>
    <row r="92" spans="1:11" s="7" customFormat="1" ht="12.75">
      <c r="A92" s="433"/>
      <c r="B92" s="433"/>
      <c r="C92" s="422"/>
      <c r="D92" s="424"/>
      <c r="E92" s="433"/>
      <c r="F92" s="433"/>
      <c r="G92" s="433"/>
      <c r="H92" s="148">
        <v>42845</v>
      </c>
      <c r="I92" s="110">
        <v>2405.5</v>
      </c>
      <c r="J92" s="21">
        <v>42902</v>
      </c>
      <c r="K92" s="22">
        <v>2405.5</v>
      </c>
    </row>
    <row r="93" spans="1:11" s="7" customFormat="1" ht="12.75">
      <c r="A93" s="433"/>
      <c r="B93" s="433"/>
      <c r="C93" s="422"/>
      <c r="D93" s="424"/>
      <c r="E93" s="433"/>
      <c r="F93" s="433"/>
      <c r="G93" s="433"/>
      <c r="H93" s="148">
        <v>42875</v>
      </c>
      <c r="I93" s="110">
        <v>2405.5</v>
      </c>
      <c r="J93" s="21">
        <v>42902</v>
      </c>
      <c r="K93" s="22">
        <v>2405.5</v>
      </c>
    </row>
    <row r="94" spans="1:11" s="7" customFormat="1" ht="12.75">
      <c r="A94" s="433"/>
      <c r="B94" s="433"/>
      <c r="C94" s="422"/>
      <c r="D94" s="424"/>
      <c r="E94" s="433"/>
      <c r="F94" s="433"/>
      <c r="G94" s="433"/>
      <c r="H94" s="148">
        <v>42906</v>
      </c>
      <c r="I94" s="110">
        <v>2405.5</v>
      </c>
      <c r="J94" s="21">
        <v>42902</v>
      </c>
      <c r="K94" s="22">
        <v>2405.5</v>
      </c>
    </row>
    <row r="95" spans="1:12" s="7" customFormat="1" ht="12.75">
      <c r="A95" s="433"/>
      <c r="B95" s="433"/>
      <c r="C95" s="422"/>
      <c r="D95" s="424"/>
      <c r="E95" s="433"/>
      <c r="F95" s="433"/>
      <c r="G95" s="433"/>
      <c r="H95" s="148">
        <v>42936</v>
      </c>
      <c r="I95" s="110">
        <v>2405.5</v>
      </c>
      <c r="J95" s="21">
        <v>42902</v>
      </c>
      <c r="K95" s="22">
        <v>2405.5</v>
      </c>
      <c r="L95"/>
    </row>
    <row r="96" spans="1:11" ht="12.75">
      <c r="A96" s="434">
        <v>23</v>
      </c>
      <c r="B96" s="434" t="s">
        <v>101</v>
      </c>
      <c r="C96" s="421">
        <v>2302008</v>
      </c>
      <c r="D96" s="423" t="s">
        <v>523</v>
      </c>
      <c r="E96" s="434">
        <v>817</v>
      </c>
      <c r="F96" s="518">
        <v>13889</v>
      </c>
      <c r="G96" s="518">
        <v>41667</v>
      </c>
      <c r="H96" s="124">
        <v>42786</v>
      </c>
      <c r="I96" s="288">
        <v>6944.5</v>
      </c>
      <c r="J96" s="46">
        <v>42859</v>
      </c>
      <c r="K96" s="99">
        <v>6944.5</v>
      </c>
    </row>
    <row r="97" spans="1:11" ht="12.75">
      <c r="A97" s="434"/>
      <c r="B97" s="434"/>
      <c r="C97" s="421"/>
      <c r="D97" s="423"/>
      <c r="E97" s="434"/>
      <c r="F97" s="518"/>
      <c r="G97" s="518"/>
      <c r="H97" s="124">
        <v>42814</v>
      </c>
      <c r="I97" s="107">
        <v>6944.5</v>
      </c>
      <c r="J97" s="46">
        <v>42905</v>
      </c>
      <c r="K97" s="99">
        <v>6944.5</v>
      </c>
    </row>
    <row r="98" spans="1:11" ht="12.75">
      <c r="A98" s="434"/>
      <c r="B98" s="434"/>
      <c r="C98" s="421"/>
      <c r="D98" s="423"/>
      <c r="E98" s="434"/>
      <c r="F98" s="434"/>
      <c r="G98" s="434"/>
      <c r="H98" s="124">
        <v>42845</v>
      </c>
      <c r="I98" s="107">
        <v>6944.5</v>
      </c>
      <c r="J98" s="46">
        <v>42916</v>
      </c>
      <c r="K98" s="99">
        <v>6944.5</v>
      </c>
    </row>
    <row r="99" spans="1:11" ht="12.75">
      <c r="A99" s="434"/>
      <c r="B99" s="434"/>
      <c r="C99" s="421"/>
      <c r="D99" s="423"/>
      <c r="E99" s="434"/>
      <c r="F99" s="434"/>
      <c r="G99" s="434"/>
      <c r="H99" s="124">
        <v>42875</v>
      </c>
      <c r="I99" s="107">
        <v>6944.5</v>
      </c>
      <c r="J99" s="46">
        <v>42916</v>
      </c>
      <c r="K99" s="99">
        <v>6944.5</v>
      </c>
    </row>
    <row r="100" spans="1:11" ht="12.75">
      <c r="A100" s="434"/>
      <c r="B100" s="434"/>
      <c r="C100" s="421"/>
      <c r="D100" s="423"/>
      <c r="E100" s="434"/>
      <c r="F100" s="434"/>
      <c r="G100" s="434"/>
      <c r="H100" s="124">
        <v>42906</v>
      </c>
      <c r="I100" s="107">
        <v>6944.5</v>
      </c>
      <c r="J100" s="46">
        <v>42916</v>
      </c>
      <c r="K100" s="99">
        <v>6944.5</v>
      </c>
    </row>
    <row r="101" spans="1:12" ht="12.75">
      <c r="A101" s="434"/>
      <c r="B101" s="434"/>
      <c r="C101" s="421"/>
      <c r="D101" s="423"/>
      <c r="E101" s="434"/>
      <c r="F101" s="434"/>
      <c r="G101" s="434"/>
      <c r="H101" s="124">
        <v>42936</v>
      </c>
      <c r="I101" s="107">
        <v>6944.5</v>
      </c>
      <c r="J101" s="46">
        <v>42943</v>
      </c>
      <c r="K101" s="99">
        <v>6944.5</v>
      </c>
      <c r="L101" s="7"/>
    </row>
    <row r="102" spans="1:11" s="7" customFormat="1" ht="12.75">
      <c r="A102" s="433">
        <v>23</v>
      </c>
      <c r="B102" s="433" t="s">
        <v>101</v>
      </c>
      <c r="C102" s="422">
        <v>2302305</v>
      </c>
      <c r="D102" s="424" t="s">
        <v>524</v>
      </c>
      <c r="E102" s="433">
        <v>225</v>
      </c>
      <c r="F102" s="519">
        <v>3825</v>
      </c>
      <c r="G102" s="519">
        <v>11475</v>
      </c>
      <c r="H102" s="148">
        <v>42786</v>
      </c>
      <c r="I102" s="287">
        <v>1912.5</v>
      </c>
      <c r="J102" s="21">
        <v>42913</v>
      </c>
      <c r="K102" s="22">
        <v>1912.5</v>
      </c>
    </row>
    <row r="103" spans="1:11" s="7" customFormat="1" ht="12.75">
      <c r="A103" s="433"/>
      <c r="B103" s="433"/>
      <c r="C103" s="422"/>
      <c r="D103" s="424"/>
      <c r="E103" s="433"/>
      <c r="F103" s="433"/>
      <c r="G103" s="433"/>
      <c r="H103" s="148">
        <v>42814</v>
      </c>
      <c r="I103" s="110">
        <v>1912.5</v>
      </c>
      <c r="J103" s="21">
        <v>42913</v>
      </c>
      <c r="K103" s="22">
        <v>1912.5</v>
      </c>
    </row>
    <row r="104" spans="1:11" s="7" customFormat="1" ht="12.75">
      <c r="A104" s="433"/>
      <c r="B104" s="433"/>
      <c r="C104" s="422"/>
      <c r="D104" s="424"/>
      <c r="E104" s="433"/>
      <c r="F104" s="519"/>
      <c r="G104" s="519"/>
      <c r="H104" s="148">
        <v>42845</v>
      </c>
      <c r="I104" s="110">
        <v>1912.5</v>
      </c>
      <c r="J104" s="21">
        <v>42913</v>
      </c>
      <c r="K104" s="22">
        <v>1912.5</v>
      </c>
    </row>
    <row r="105" spans="1:11" s="7" customFormat="1" ht="12.75">
      <c r="A105" s="433"/>
      <c r="B105" s="433"/>
      <c r="C105" s="422"/>
      <c r="D105" s="424"/>
      <c r="E105" s="433"/>
      <c r="F105" s="433"/>
      <c r="G105" s="433"/>
      <c r="H105" s="148">
        <v>42875</v>
      </c>
      <c r="I105" s="110">
        <v>1912.5</v>
      </c>
      <c r="J105" s="21">
        <v>42913</v>
      </c>
      <c r="K105" s="22">
        <v>1912.5</v>
      </c>
    </row>
    <row r="106" spans="1:11" s="7" customFormat="1" ht="12.75">
      <c r="A106" s="433"/>
      <c r="B106" s="433"/>
      <c r="C106" s="422"/>
      <c r="D106" s="424"/>
      <c r="E106" s="433"/>
      <c r="F106" s="433"/>
      <c r="G106" s="433"/>
      <c r="H106" s="148">
        <v>42906</v>
      </c>
      <c r="I106" s="110">
        <v>1912.5</v>
      </c>
      <c r="J106" s="21">
        <v>42913</v>
      </c>
      <c r="K106" s="22">
        <v>1912.5</v>
      </c>
    </row>
    <row r="107" spans="1:12" s="7" customFormat="1" ht="12.75">
      <c r="A107" s="433"/>
      <c r="B107" s="433"/>
      <c r="C107" s="422"/>
      <c r="D107" s="424"/>
      <c r="E107" s="433"/>
      <c r="F107" s="433"/>
      <c r="G107" s="433"/>
      <c r="H107" s="148">
        <v>42936</v>
      </c>
      <c r="I107" s="110">
        <v>1912.5</v>
      </c>
      <c r="J107" s="21">
        <v>42913</v>
      </c>
      <c r="K107" s="22">
        <v>1912.5</v>
      </c>
      <c r="L107"/>
    </row>
    <row r="108" spans="1:11" ht="12.75">
      <c r="A108" s="434">
        <v>23</v>
      </c>
      <c r="B108" s="434" t="s">
        <v>101</v>
      </c>
      <c r="C108" s="421">
        <v>2302404</v>
      </c>
      <c r="D108" s="423" t="s">
        <v>525</v>
      </c>
      <c r="E108" s="403">
        <v>5540</v>
      </c>
      <c r="F108" s="518">
        <v>94180</v>
      </c>
      <c r="G108" s="518">
        <v>282540</v>
      </c>
      <c r="H108" s="124">
        <v>42786</v>
      </c>
      <c r="I108" s="288">
        <v>47090</v>
      </c>
      <c r="J108" s="46">
        <v>42852</v>
      </c>
      <c r="K108" s="99">
        <v>47090</v>
      </c>
    </row>
    <row r="109" spans="1:11" ht="12.75">
      <c r="A109" s="434"/>
      <c r="B109" s="434"/>
      <c r="C109" s="421"/>
      <c r="D109" s="423"/>
      <c r="E109" s="434"/>
      <c r="F109" s="434"/>
      <c r="G109" s="434"/>
      <c r="H109" s="124">
        <v>42814</v>
      </c>
      <c r="I109" s="107">
        <v>47090</v>
      </c>
      <c r="J109" s="46">
        <v>42852</v>
      </c>
      <c r="K109" s="99">
        <v>47090</v>
      </c>
    </row>
    <row r="110" spans="1:11" ht="12.75">
      <c r="A110" s="434"/>
      <c r="B110" s="434"/>
      <c r="C110" s="421"/>
      <c r="D110" s="423"/>
      <c r="E110" s="434"/>
      <c r="F110" s="434"/>
      <c r="G110" s="434"/>
      <c r="H110" s="124">
        <v>42845</v>
      </c>
      <c r="I110" s="107">
        <v>47090</v>
      </c>
      <c r="J110" s="46">
        <v>42852</v>
      </c>
      <c r="K110" s="99">
        <v>47090</v>
      </c>
    </row>
    <row r="111" spans="1:11" ht="12.75">
      <c r="A111" s="434"/>
      <c r="B111" s="434"/>
      <c r="C111" s="421"/>
      <c r="D111" s="423"/>
      <c r="E111" s="434"/>
      <c r="F111" s="518"/>
      <c r="G111" s="518"/>
      <c r="H111" s="124">
        <v>42875</v>
      </c>
      <c r="I111" s="107">
        <v>47090</v>
      </c>
      <c r="J111" s="46">
        <v>42873</v>
      </c>
      <c r="K111" s="99">
        <v>47090</v>
      </c>
    </row>
    <row r="112" spans="1:11" ht="12.75">
      <c r="A112" s="434"/>
      <c r="B112" s="434"/>
      <c r="C112" s="421"/>
      <c r="D112" s="423"/>
      <c r="E112" s="434"/>
      <c r="F112" s="434"/>
      <c r="G112" s="434"/>
      <c r="H112" s="124">
        <v>42906</v>
      </c>
      <c r="I112" s="107">
        <v>47090</v>
      </c>
      <c r="J112" s="46">
        <v>42906</v>
      </c>
      <c r="K112" s="99">
        <v>47090</v>
      </c>
    </row>
    <row r="113" spans="1:12" ht="12.75">
      <c r="A113" s="434"/>
      <c r="B113" s="434"/>
      <c r="C113" s="421"/>
      <c r="D113" s="423"/>
      <c r="E113" s="434"/>
      <c r="F113" s="434"/>
      <c r="G113" s="434"/>
      <c r="H113" s="124">
        <v>42936</v>
      </c>
      <c r="I113" s="107">
        <v>47090</v>
      </c>
      <c r="J113" s="46">
        <v>42933</v>
      </c>
      <c r="K113" s="99">
        <v>47090</v>
      </c>
      <c r="L113" s="7"/>
    </row>
    <row r="114" spans="1:11" s="7" customFormat="1" ht="12.75">
      <c r="A114" s="433">
        <v>23</v>
      </c>
      <c r="B114" s="433" t="s">
        <v>101</v>
      </c>
      <c r="C114" s="422">
        <v>2302503</v>
      </c>
      <c r="D114" s="424" t="s">
        <v>526</v>
      </c>
      <c r="E114" s="399">
        <v>2009</v>
      </c>
      <c r="F114" s="519">
        <v>34153</v>
      </c>
      <c r="G114" s="519">
        <v>102459</v>
      </c>
      <c r="H114" s="148">
        <v>42786</v>
      </c>
      <c r="I114" s="287">
        <v>17076.5</v>
      </c>
      <c r="J114" s="21">
        <v>42803</v>
      </c>
      <c r="K114" s="22">
        <v>17076.5</v>
      </c>
    </row>
    <row r="115" spans="1:11" s="7" customFormat="1" ht="12.75">
      <c r="A115" s="433"/>
      <c r="B115" s="433"/>
      <c r="C115" s="422"/>
      <c r="D115" s="424"/>
      <c r="E115" s="433"/>
      <c r="F115" s="433"/>
      <c r="G115" s="433"/>
      <c r="H115" s="148">
        <v>42814</v>
      </c>
      <c r="I115" s="110">
        <v>17076.5</v>
      </c>
      <c r="J115" s="21">
        <v>42809</v>
      </c>
      <c r="K115" s="22">
        <v>17076.5</v>
      </c>
    </row>
    <row r="116" spans="1:11" s="7" customFormat="1" ht="12.75">
      <c r="A116" s="433"/>
      <c r="B116" s="433"/>
      <c r="C116" s="422"/>
      <c r="D116" s="424"/>
      <c r="E116" s="433"/>
      <c r="F116" s="433"/>
      <c r="G116" s="433"/>
      <c r="H116" s="148">
        <v>42845</v>
      </c>
      <c r="I116" s="110">
        <v>17076.5</v>
      </c>
      <c r="J116" s="21">
        <v>42843</v>
      </c>
      <c r="K116" s="22">
        <v>17076.5</v>
      </c>
    </row>
    <row r="117" spans="1:11" s="7" customFormat="1" ht="12.75">
      <c r="A117" s="433"/>
      <c r="B117" s="433"/>
      <c r="C117" s="422"/>
      <c r="D117" s="424"/>
      <c r="E117" s="433"/>
      <c r="F117" s="433"/>
      <c r="G117" s="433"/>
      <c r="H117" s="148">
        <v>42875</v>
      </c>
      <c r="I117" s="110">
        <v>17076.5</v>
      </c>
      <c r="J117" s="21">
        <v>42872</v>
      </c>
      <c r="K117" s="22">
        <v>17076.5</v>
      </c>
    </row>
    <row r="118" spans="1:11" s="7" customFormat="1" ht="12.75">
      <c r="A118" s="433"/>
      <c r="B118" s="433"/>
      <c r="C118" s="422"/>
      <c r="D118" s="424"/>
      <c r="E118" s="433"/>
      <c r="F118" s="519"/>
      <c r="G118" s="519"/>
      <c r="H118" s="148">
        <v>42906</v>
      </c>
      <c r="I118" s="110">
        <v>17076.5</v>
      </c>
      <c r="J118" s="21">
        <v>42906</v>
      </c>
      <c r="K118" s="22">
        <v>17076.5</v>
      </c>
    </row>
    <row r="119" spans="1:12" s="7" customFormat="1" ht="12.75">
      <c r="A119" s="433"/>
      <c r="B119" s="433"/>
      <c r="C119" s="422"/>
      <c r="D119" s="424"/>
      <c r="E119" s="433"/>
      <c r="F119" s="433"/>
      <c r="G119" s="433"/>
      <c r="H119" s="148">
        <v>42936</v>
      </c>
      <c r="I119" s="110">
        <v>17076.5</v>
      </c>
      <c r="J119" s="21">
        <v>42933</v>
      </c>
      <c r="K119" s="22">
        <v>17076.5</v>
      </c>
      <c r="L119"/>
    </row>
    <row r="120" spans="1:11" ht="12.75">
      <c r="A120" s="434">
        <v>23</v>
      </c>
      <c r="B120" s="434" t="s">
        <v>101</v>
      </c>
      <c r="C120" s="421">
        <v>2302701</v>
      </c>
      <c r="D120" s="423" t="s">
        <v>527</v>
      </c>
      <c r="E120" s="403">
        <v>1635</v>
      </c>
      <c r="F120" s="518">
        <v>27795</v>
      </c>
      <c r="G120" s="518">
        <v>83385</v>
      </c>
      <c r="H120" s="124">
        <v>42786</v>
      </c>
      <c r="I120" s="288">
        <v>13897.5</v>
      </c>
      <c r="J120" s="46">
        <v>42824</v>
      </c>
      <c r="K120" s="99">
        <v>13897.5</v>
      </c>
    </row>
    <row r="121" spans="1:11" ht="12.75">
      <c r="A121" s="434"/>
      <c r="B121" s="434"/>
      <c r="C121" s="421"/>
      <c r="D121" s="423"/>
      <c r="E121" s="434"/>
      <c r="F121" s="434"/>
      <c r="G121" s="434"/>
      <c r="H121" s="124">
        <v>42814</v>
      </c>
      <c r="I121" s="107">
        <v>13897.5</v>
      </c>
      <c r="J121" s="46">
        <v>42824</v>
      </c>
      <c r="K121" s="99">
        <v>13897.5</v>
      </c>
    </row>
    <row r="122" spans="1:11" ht="12.75">
      <c r="A122" s="434"/>
      <c r="B122" s="434"/>
      <c r="C122" s="421"/>
      <c r="D122" s="423"/>
      <c r="E122" s="434"/>
      <c r="F122" s="434"/>
      <c r="G122" s="434"/>
      <c r="H122" s="124">
        <v>42845</v>
      </c>
      <c r="I122" s="107">
        <v>13897.5</v>
      </c>
      <c r="J122" s="46">
        <v>42843</v>
      </c>
      <c r="K122" s="99">
        <v>13897.5</v>
      </c>
    </row>
    <row r="123" spans="1:11" ht="12.75">
      <c r="A123" s="434"/>
      <c r="B123" s="434"/>
      <c r="C123" s="421"/>
      <c r="D123" s="423"/>
      <c r="E123" s="434"/>
      <c r="F123" s="434"/>
      <c r="G123" s="434"/>
      <c r="H123" s="124">
        <v>42875</v>
      </c>
      <c r="I123" s="107">
        <v>13897.5</v>
      </c>
      <c r="J123" s="46">
        <v>42872</v>
      </c>
      <c r="K123" s="99">
        <v>13897.5</v>
      </c>
    </row>
    <row r="124" spans="1:11" ht="12.75">
      <c r="A124" s="434"/>
      <c r="B124" s="434"/>
      <c r="C124" s="421"/>
      <c r="D124" s="423"/>
      <c r="E124" s="434"/>
      <c r="F124" s="434"/>
      <c r="G124" s="434"/>
      <c r="H124" s="124">
        <v>42906</v>
      </c>
      <c r="I124" s="107">
        <v>13897.5</v>
      </c>
      <c r="J124" s="46">
        <v>42906</v>
      </c>
      <c r="K124" s="99">
        <v>13897.5</v>
      </c>
    </row>
    <row r="125" spans="1:12" ht="12.75">
      <c r="A125" s="434"/>
      <c r="B125" s="434"/>
      <c r="C125" s="421"/>
      <c r="D125" s="423"/>
      <c r="E125" s="403"/>
      <c r="F125" s="518"/>
      <c r="G125" s="518"/>
      <c r="H125" s="124">
        <v>42936</v>
      </c>
      <c r="I125" s="107">
        <v>13897.5</v>
      </c>
      <c r="J125" s="46">
        <v>42935</v>
      </c>
      <c r="K125" s="99">
        <v>13897.5</v>
      </c>
      <c r="L125" s="7"/>
    </row>
    <row r="126" spans="1:11" s="7" customFormat="1" ht="12.75">
      <c r="A126" s="433">
        <v>23</v>
      </c>
      <c r="B126" s="433" t="s">
        <v>101</v>
      </c>
      <c r="C126" s="422">
        <v>2302800</v>
      </c>
      <c r="D126" s="424" t="s">
        <v>528</v>
      </c>
      <c r="E126" s="399">
        <v>4905</v>
      </c>
      <c r="F126" s="519">
        <v>83385</v>
      </c>
      <c r="G126" s="519">
        <v>250155</v>
      </c>
      <c r="H126" s="148">
        <v>42786</v>
      </c>
      <c r="I126" s="287">
        <v>41692.5</v>
      </c>
      <c r="J126" s="21">
        <v>42912</v>
      </c>
      <c r="K126" s="22">
        <v>41692.5</v>
      </c>
    </row>
    <row r="127" spans="1:11" s="7" customFormat="1" ht="12.75">
      <c r="A127" s="433"/>
      <c r="B127" s="433"/>
      <c r="C127" s="422"/>
      <c r="D127" s="424"/>
      <c r="E127" s="433"/>
      <c r="F127" s="433"/>
      <c r="G127" s="433"/>
      <c r="H127" s="148">
        <v>42814</v>
      </c>
      <c r="I127" s="110">
        <v>41692.5</v>
      </c>
      <c r="J127" s="21">
        <v>42969</v>
      </c>
      <c r="K127" s="22">
        <v>41692.5</v>
      </c>
    </row>
    <row r="128" spans="1:11" s="7" customFormat="1" ht="12.75">
      <c r="A128" s="433"/>
      <c r="B128" s="433"/>
      <c r="C128" s="422"/>
      <c r="D128" s="424"/>
      <c r="E128" s="433"/>
      <c r="F128" s="433"/>
      <c r="G128" s="433"/>
      <c r="H128" s="148">
        <v>42845</v>
      </c>
      <c r="I128" s="110">
        <v>41692.5</v>
      </c>
      <c r="J128" s="21">
        <v>42978</v>
      </c>
      <c r="K128" s="22">
        <v>41692.5</v>
      </c>
    </row>
    <row r="129" spans="1:11" s="7" customFormat="1" ht="12.75">
      <c r="A129" s="433"/>
      <c r="B129" s="433"/>
      <c r="C129" s="422"/>
      <c r="D129" s="424"/>
      <c r="E129" s="433"/>
      <c r="F129" s="433"/>
      <c r="G129" s="433"/>
      <c r="H129" s="148">
        <v>42875</v>
      </c>
      <c r="I129" s="110">
        <v>41692.5</v>
      </c>
      <c r="J129" s="21"/>
      <c r="K129" s="22"/>
    </row>
    <row r="130" spans="1:11" s="7" customFormat="1" ht="12.75">
      <c r="A130" s="433"/>
      <c r="B130" s="433"/>
      <c r="C130" s="422"/>
      <c r="D130" s="424"/>
      <c r="E130" s="433"/>
      <c r="F130" s="433"/>
      <c r="G130" s="433"/>
      <c r="H130" s="148">
        <v>42906</v>
      </c>
      <c r="I130" s="110">
        <v>41692.5</v>
      </c>
      <c r="J130" s="21"/>
      <c r="K130" s="22"/>
    </row>
    <row r="131" spans="1:12" s="7" customFormat="1" ht="12.75">
      <c r="A131" s="433"/>
      <c r="B131" s="433"/>
      <c r="C131" s="422"/>
      <c r="D131" s="424"/>
      <c r="E131" s="433"/>
      <c r="F131" s="433"/>
      <c r="G131" s="433"/>
      <c r="H131" s="148">
        <v>42936</v>
      </c>
      <c r="I131" s="110">
        <v>41692.5</v>
      </c>
      <c r="J131" s="21"/>
      <c r="K131" s="22"/>
      <c r="L131"/>
    </row>
    <row r="132" spans="1:11" ht="12.75">
      <c r="A132" s="434">
        <v>23</v>
      </c>
      <c r="B132" s="434" t="s">
        <v>101</v>
      </c>
      <c r="C132" s="421">
        <v>2303105</v>
      </c>
      <c r="D132" s="423" t="s">
        <v>529</v>
      </c>
      <c r="E132" s="403">
        <v>1091</v>
      </c>
      <c r="F132" s="518">
        <v>18547</v>
      </c>
      <c r="G132" s="518">
        <v>55641</v>
      </c>
      <c r="H132" s="124">
        <v>42786</v>
      </c>
      <c r="I132" s="288">
        <v>9273.5</v>
      </c>
      <c r="J132" s="46">
        <v>42790</v>
      </c>
      <c r="K132" s="99">
        <v>9273.5</v>
      </c>
    </row>
    <row r="133" spans="1:11" ht="12.75">
      <c r="A133" s="434"/>
      <c r="B133" s="434"/>
      <c r="C133" s="421"/>
      <c r="D133" s="423"/>
      <c r="E133" s="434"/>
      <c r="F133" s="434"/>
      <c r="G133" s="434"/>
      <c r="H133" s="124">
        <v>42814</v>
      </c>
      <c r="I133" s="107">
        <v>9273.5</v>
      </c>
      <c r="J133" s="46">
        <v>42810</v>
      </c>
      <c r="K133" s="99">
        <v>9273.5</v>
      </c>
    </row>
    <row r="134" spans="1:11" ht="12.75">
      <c r="A134" s="434"/>
      <c r="B134" s="434"/>
      <c r="C134" s="421"/>
      <c r="D134" s="423"/>
      <c r="E134" s="434"/>
      <c r="F134" s="434"/>
      <c r="G134" s="434"/>
      <c r="H134" s="124">
        <v>42845</v>
      </c>
      <c r="I134" s="107">
        <v>9273.5</v>
      </c>
      <c r="J134" s="46">
        <v>42850</v>
      </c>
      <c r="K134" s="99">
        <v>9273.5</v>
      </c>
    </row>
    <row r="135" spans="1:11" ht="12.75">
      <c r="A135" s="434"/>
      <c r="B135" s="434"/>
      <c r="C135" s="421"/>
      <c r="D135" s="423"/>
      <c r="E135" s="434"/>
      <c r="F135" s="434"/>
      <c r="G135" s="434"/>
      <c r="H135" s="124">
        <v>42875</v>
      </c>
      <c r="I135" s="107">
        <v>9273.5</v>
      </c>
      <c r="J135" s="46">
        <v>42878</v>
      </c>
      <c r="K135" s="99">
        <v>9273.5</v>
      </c>
    </row>
    <row r="136" spans="1:11" ht="12.75">
      <c r="A136" s="434"/>
      <c r="B136" s="434"/>
      <c r="C136" s="421"/>
      <c r="D136" s="423"/>
      <c r="E136" s="434"/>
      <c r="F136" s="434"/>
      <c r="G136" s="434"/>
      <c r="H136" s="124">
        <v>42906</v>
      </c>
      <c r="I136" s="107">
        <v>9273.5</v>
      </c>
      <c r="J136" s="46">
        <v>42909</v>
      </c>
      <c r="K136" s="99">
        <v>9273.5</v>
      </c>
    </row>
    <row r="137" spans="1:12" ht="12.75">
      <c r="A137" s="434"/>
      <c r="B137" s="434"/>
      <c r="C137" s="421"/>
      <c r="D137" s="423"/>
      <c r="E137" s="434"/>
      <c r="F137" s="434"/>
      <c r="G137" s="434"/>
      <c r="H137" s="124">
        <v>42936</v>
      </c>
      <c r="I137" s="107">
        <v>9273.5</v>
      </c>
      <c r="J137" s="46">
        <v>42936</v>
      </c>
      <c r="K137" s="99">
        <v>9273.5</v>
      </c>
      <c r="L137" s="7"/>
    </row>
    <row r="138" spans="1:11" s="7" customFormat="1" ht="12.75">
      <c r="A138" s="433">
        <v>23</v>
      </c>
      <c r="B138" s="433" t="s">
        <v>101</v>
      </c>
      <c r="C138" s="422">
        <v>2303204</v>
      </c>
      <c r="D138" s="424" t="s">
        <v>530</v>
      </c>
      <c r="E138" s="399">
        <v>1084</v>
      </c>
      <c r="F138" s="519">
        <v>18428</v>
      </c>
      <c r="G138" s="519">
        <v>55284</v>
      </c>
      <c r="H138" s="148">
        <v>42786</v>
      </c>
      <c r="I138" s="287">
        <v>9214</v>
      </c>
      <c r="J138" s="21">
        <v>42863</v>
      </c>
      <c r="K138" s="22">
        <v>9214</v>
      </c>
    </row>
    <row r="139" spans="1:11" s="7" customFormat="1" ht="12.75">
      <c r="A139" s="433"/>
      <c r="B139" s="433"/>
      <c r="C139" s="422"/>
      <c r="D139" s="424"/>
      <c r="E139" s="399"/>
      <c r="F139" s="519"/>
      <c r="G139" s="519"/>
      <c r="H139" s="148">
        <v>42814</v>
      </c>
      <c r="I139" s="110">
        <v>9214</v>
      </c>
      <c r="J139" s="21">
        <v>42895</v>
      </c>
      <c r="K139" s="22">
        <v>9214</v>
      </c>
    </row>
    <row r="140" spans="1:11" s="7" customFormat="1" ht="12.75">
      <c r="A140" s="433"/>
      <c r="B140" s="433"/>
      <c r="C140" s="422"/>
      <c r="D140" s="424"/>
      <c r="E140" s="433"/>
      <c r="F140" s="433"/>
      <c r="G140" s="433"/>
      <c r="H140" s="148">
        <v>42845</v>
      </c>
      <c r="I140" s="110">
        <v>9214</v>
      </c>
      <c r="J140" s="21">
        <v>42926</v>
      </c>
      <c r="K140" s="22">
        <v>9214</v>
      </c>
    </row>
    <row r="141" spans="1:11" s="7" customFormat="1" ht="12.75">
      <c r="A141" s="433"/>
      <c r="B141" s="433"/>
      <c r="C141" s="422"/>
      <c r="D141" s="424"/>
      <c r="E141" s="433"/>
      <c r="F141" s="433"/>
      <c r="G141" s="433"/>
      <c r="H141" s="148">
        <v>42875</v>
      </c>
      <c r="I141" s="110">
        <v>9214</v>
      </c>
      <c r="J141" s="21">
        <v>42964</v>
      </c>
      <c r="K141" s="22">
        <v>9214</v>
      </c>
    </row>
    <row r="142" spans="1:11" s="7" customFormat="1" ht="12.75">
      <c r="A142" s="433"/>
      <c r="B142" s="433"/>
      <c r="C142" s="422"/>
      <c r="D142" s="424"/>
      <c r="E142" s="433"/>
      <c r="F142" s="433"/>
      <c r="G142" s="433"/>
      <c r="H142" s="148">
        <v>42906</v>
      </c>
      <c r="I142" s="110">
        <v>9214</v>
      </c>
      <c r="J142" s="21"/>
      <c r="K142" s="22"/>
    </row>
    <row r="143" spans="1:12" s="7" customFormat="1" ht="12.75">
      <c r="A143" s="433"/>
      <c r="B143" s="433"/>
      <c r="C143" s="422"/>
      <c r="D143" s="424"/>
      <c r="E143" s="433"/>
      <c r="F143" s="433"/>
      <c r="G143" s="433"/>
      <c r="H143" s="148">
        <v>42936</v>
      </c>
      <c r="I143" s="110">
        <v>9214</v>
      </c>
      <c r="J143" s="21"/>
      <c r="K143" s="22"/>
      <c r="L143"/>
    </row>
    <row r="144" spans="1:11" ht="12.75">
      <c r="A144" s="434">
        <v>23</v>
      </c>
      <c r="B144" s="434" t="s">
        <v>101</v>
      </c>
      <c r="C144" s="421">
        <v>2303303</v>
      </c>
      <c r="D144" s="423" t="s">
        <v>531</v>
      </c>
      <c r="E144" s="403">
        <v>1959</v>
      </c>
      <c r="F144" s="518">
        <v>33303</v>
      </c>
      <c r="G144" s="518">
        <v>99909</v>
      </c>
      <c r="H144" s="124">
        <v>42786</v>
      </c>
      <c r="I144" s="288">
        <v>16651.5</v>
      </c>
      <c r="J144" s="46">
        <v>42908</v>
      </c>
      <c r="K144" s="99">
        <v>16651.5</v>
      </c>
    </row>
    <row r="145" spans="1:11" ht="12.75">
      <c r="A145" s="434"/>
      <c r="B145" s="434"/>
      <c r="C145" s="421"/>
      <c r="D145" s="423"/>
      <c r="E145" s="434"/>
      <c r="F145" s="434"/>
      <c r="G145" s="434"/>
      <c r="H145" s="124">
        <v>42814</v>
      </c>
      <c r="I145" s="107">
        <v>16651.5</v>
      </c>
      <c r="J145" s="46">
        <v>42908</v>
      </c>
      <c r="K145" s="99">
        <v>16651.5</v>
      </c>
    </row>
    <row r="146" spans="1:11" ht="12.75">
      <c r="A146" s="434"/>
      <c r="B146" s="434"/>
      <c r="C146" s="421"/>
      <c r="D146" s="423"/>
      <c r="E146" s="403"/>
      <c r="F146" s="518"/>
      <c r="G146" s="518"/>
      <c r="H146" s="124">
        <v>42845</v>
      </c>
      <c r="I146" s="107">
        <v>16651.5</v>
      </c>
      <c r="J146" s="46">
        <v>42908</v>
      </c>
      <c r="K146" s="99">
        <v>16651.5</v>
      </c>
    </row>
    <row r="147" spans="1:11" ht="12.75">
      <c r="A147" s="434"/>
      <c r="B147" s="434"/>
      <c r="C147" s="421"/>
      <c r="D147" s="423"/>
      <c r="E147" s="434"/>
      <c r="F147" s="434"/>
      <c r="G147" s="434"/>
      <c r="H147" s="124">
        <v>42875</v>
      </c>
      <c r="I147" s="107">
        <v>16651.5</v>
      </c>
      <c r="J147" s="46">
        <v>42908</v>
      </c>
      <c r="K147" s="99">
        <v>16651.5</v>
      </c>
    </row>
    <row r="148" spans="1:11" ht="12.75">
      <c r="A148" s="434"/>
      <c r="B148" s="434"/>
      <c r="C148" s="421"/>
      <c r="D148" s="423"/>
      <c r="E148" s="434"/>
      <c r="F148" s="434"/>
      <c r="G148" s="434"/>
      <c r="H148" s="124">
        <v>42906</v>
      </c>
      <c r="I148" s="107">
        <v>16651.5</v>
      </c>
      <c r="J148" s="46">
        <v>42906</v>
      </c>
      <c r="K148" s="99">
        <v>16651.5</v>
      </c>
    </row>
    <row r="149" spans="1:12" ht="12.75">
      <c r="A149" s="434"/>
      <c r="B149" s="434"/>
      <c r="C149" s="421"/>
      <c r="D149" s="423"/>
      <c r="E149" s="434"/>
      <c r="F149" s="434"/>
      <c r="G149" s="434"/>
      <c r="H149" s="124">
        <v>42936</v>
      </c>
      <c r="I149" s="107">
        <v>16651.5</v>
      </c>
      <c r="J149" s="46">
        <v>42926</v>
      </c>
      <c r="K149" s="99">
        <v>16651.5</v>
      </c>
      <c r="L149" s="7"/>
    </row>
    <row r="150" spans="1:11" s="7" customFormat="1" ht="12.75">
      <c r="A150" s="433">
        <v>23</v>
      </c>
      <c r="B150" s="433" t="s">
        <v>101</v>
      </c>
      <c r="C150" s="422">
        <v>2303402</v>
      </c>
      <c r="D150" s="424" t="s">
        <v>532</v>
      </c>
      <c r="E150" s="399">
        <v>1105</v>
      </c>
      <c r="F150" s="519">
        <v>18785</v>
      </c>
      <c r="G150" s="519">
        <v>56355</v>
      </c>
      <c r="H150" s="148">
        <v>42786</v>
      </c>
      <c r="I150" s="287">
        <v>9392.5</v>
      </c>
      <c r="J150" s="21">
        <v>42950</v>
      </c>
      <c r="K150" s="22">
        <v>9392.5</v>
      </c>
    </row>
    <row r="151" spans="1:11" s="7" customFormat="1" ht="12.75">
      <c r="A151" s="433"/>
      <c r="B151" s="433"/>
      <c r="C151" s="422"/>
      <c r="D151" s="424"/>
      <c r="E151" s="433"/>
      <c r="F151" s="433"/>
      <c r="G151" s="433"/>
      <c r="H151" s="148">
        <v>42814</v>
      </c>
      <c r="I151" s="110">
        <v>9392.5</v>
      </c>
      <c r="J151" s="21">
        <v>42958</v>
      </c>
      <c r="K151" s="22">
        <v>9392.5</v>
      </c>
    </row>
    <row r="152" spans="1:11" s="7" customFormat="1" ht="12.75">
      <c r="A152" s="433"/>
      <c r="B152" s="433"/>
      <c r="C152" s="422"/>
      <c r="D152" s="424"/>
      <c r="E152" s="433"/>
      <c r="F152" s="433"/>
      <c r="G152" s="433"/>
      <c r="H152" s="148">
        <v>42845</v>
      </c>
      <c r="I152" s="110">
        <v>9392.5</v>
      </c>
      <c r="J152" s="21">
        <v>42907</v>
      </c>
      <c r="K152" s="22">
        <v>9392.5</v>
      </c>
    </row>
    <row r="153" spans="1:11" s="7" customFormat="1" ht="12.75">
      <c r="A153" s="433"/>
      <c r="B153" s="433"/>
      <c r="C153" s="422"/>
      <c r="D153" s="424"/>
      <c r="E153" s="399"/>
      <c r="F153" s="519"/>
      <c r="G153" s="519"/>
      <c r="H153" s="148">
        <v>42875</v>
      </c>
      <c r="I153" s="110">
        <v>9392.5</v>
      </c>
      <c r="J153" s="21">
        <v>42908</v>
      </c>
      <c r="K153" s="22">
        <v>9392.5</v>
      </c>
    </row>
    <row r="154" spans="1:11" s="7" customFormat="1" ht="12.75">
      <c r="A154" s="433"/>
      <c r="B154" s="433"/>
      <c r="C154" s="422"/>
      <c r="D154" s="424"/>
      <c r="E154" s="433"/>
      <c r="F154" s="433"/>
      <c r="G154" s="433"/>
      <c r="H154" s="148">
        <v>42906</v>
      </c>
      <c r="I154" s="110">
        <v>9392.5</v>
      </c>
      <c r="J154" s="21">
        <v>42921</v>
      </c>
      <c r="K154" s="22">
        <v>9392.5</v>
      </c>
    </row>
    <row r="155" spans="1:12" s="7" customFormat="1" ht="12.75">
      <c r="A155" s="433"/>
      <c r="B155" s="433"/>
      <c r="C155" s="422"/>
      <c r="D155" s="424"/>
      <c r="E155" s="433"/>
      <c r="F155" s="433"/>
      <c r="G155" s="433"/>
      <c r="H155" s="148">
        <v>42936</v>
      </c>
      <c r="I155" s="110">
        <v>9392.5</v>
      </c>
      <c r="J155" s="21">
        <v>42926</v>
      </c>
      <c r="K155" s="22">
        <v>9392.5</v>
      </c>
      <c r="L155"/>
    </row>
    <row r="156" spans="1:11" ht="12.75">
      <c r="A156" s="434">
        <v>23</v>
      </c>
      <c r="B156" s="434" t="s">
        <v>101</v>
      </c>
      <c r="C156" s="421">
        <v>2303600</v>
      </c>
      <c r="D156" s="423" t="s">
        <v>533</v>
      </c>
      <c r="E156" s="434">
        <v>859</v>
      </c>
      <c r="F156" s="518">
        <v>14603</v>
      </c>
      <c r="G156" s="518">
        <v>43809</v>
      </c>
      <c r="H156" s="124">
        <v>42786</v>
      </c>
      <c r="I156" s="288">
        <v>7301.5</v>
      </c>
      <c r="J156" s="46">
        <v>42913</v>
      </c>
      <c r="K156" s="99">
        <v>7301.5</v>
      </c>
    </row>
    <row r="157" spans="1:11" ht="12.75">
      <c r="A157" s="434"/>
      <c r="B157" s="434"/>
      <c r="C157" s="421"/>
      <c r="D157" s="423"/>
      <c r="E157" s="434"/>
      <c r="F157" s="434"/>
      <c r="G157" s="434"/>
      <c r="H157" s="124">
        <v>42814</v>
      </c>
      <c r="I157" s="107">
        <v>7301.5</v>
      </c>
      <c r="J157" s="46">
        <v>42913</v>
      </c>
      <c r="K157" s="99">
        <v>7301.5</v>
      </c>
    </row>
    <row r="158" spans="1:11" ht="12.75">
      <c r="A158" s="434"/>
      <c r="B158" s="434"/>
      <c r="C158" s="421"/>
      <c r="D158" s="423"/>
      <c r="E158" s="434"/>
      <c r="F158" s="434"/>
      <c r="G158" s="434"/>
      <c r="H158" s="124">
        <v>42845</v>
      </c>
      <c r="I158" s="107">
        <v>7301.5</v>
      </c>
      <c r="J158" s="46">
        <v>42913</v>
      </c>
      <c r="K158" s="99">
        <v>7301.5</v>
      </c>
    </row>
    <row r="159" spans="1:11" ht="12.75">
      <c r="A159" s="434"/>
      <c r="B159" s="434"/>
      <c r="C159" s="421"/>
      <c r="D159" s="423"/>
      <c r="E159" s="434"/>
      <c r="F159" s="434"/>
      <c r="G159" s="434"/>
      <c r="H159" s="124">
        <v>42875</v>
      </c>
      <c r="I159" s="107">
        <v>7301.5</v>
      </c>
      <c r="J159" s="46">
        <v>42913</v>
      </c>
      <c r="K159" s="99">
        <v>7301.5</v>
      </c>
    </row>
    <row r="160" spans="1:11" ht="12.75">
      <c r="A160" s="434"/>
      <c r="B160" s="434"/>
      <c r="C160" s="421"/>
      <c r="D160" s="423"/>
      <c r="E160" s="403"/>
      <c r="F160" s="518"/>
      <c r="G160" s="518"/>
      <c r="H160" s="124">
        <v>42906</v>
      </c>
      <c r="I160" s="107">
        <v>7301.5</v>
      </c>
      <c r="J160" s="46">
        <v>42913</v>
      </c>
      <c r="K160" s="99">
        <v>7301.5</v>
      </c>
    </row>
    <row r="161" spans="1:12" ht="12.75">
      <c r="A161" s="434"/>
      <c r="B161" s="434"/>
      <c r="C161" s="421"/>
      <c r="D161" s="423"/>
      <c r="E161" s="434"/>
      <c r="F161" s="434"/>
      <c r="G161" s="434"/>
      <c r="H161" s="124">
        <v>42936</v>
      </c>
      <c r="I161" s="107">
        <v>7301.5</v>
      </c>
      <c r="J161" s="46">
        <v>42921</v>
      </c>
      <c r="K161" s="99">
        <v>7301.5</v>
      </c>
      <c r="L161" s="7"/>
    </row>
    <row r="162" spans="1:11" s="7" customFormat="1" ht="12.75">
      <c r="A162" s="433">
        <v>23</v>
      </c>
      <c r="B162" s="433" t="s">
        <v>101</v>
      </c>
      <c r="C162" s="422">
        <v>2303659</v>
      </c>
      <c r="D162" s="424" t="s">
        <v>534</v>
      </c>
      <c r="E162" s="433">
        <v>663</v>
      </c>
      <c r="F162" s="519">
        <v>11271</v>
      </c>
      <c r="G162" s="519">
        <v>33813</v>
      </c>
      <c r="H162" s="148">
        <v>42786</v>
      </c>
      <c r="I162" s="287">
        <v>5635.5</v>
      </c>
      <c r="J162" s="21">
        <v>42853</v>
      </c>
      <c r="K162" s="22">
        <v>5635.5</v>
      </c>
    </row>
    <row r="163" spans="1:11" s="7" customFormat="1" ht="12.75">
      <c r="A163" s="433"/>
      <c r="B163" s="433"/>
      <c r="C163" s="422"/>
      <c r="D163" s="424"/>
      <c r="E163" s="433"/>
      <c r="F163" s="433"/>
      <c r="G163" s="433"/>
      <c r="H163" s="148">
        <v>42814</v>
      </c>
      <c r="I163" s="110">
        <v>5635.5</v>
      </c>
      <c r="J163" s="21">
        <v>42853</v>
      </c>
      <c r="K163" s="22">
        <v>5635.5</v>
      </c>
    </row>
    <row r="164" spans="1:11" s="7" customFormat="1" ht="12.75">
      <c r="A164" s="433"/>
      <c r="B164" s="433"/>
      <c r="C164" s="422"/>
      <c r="D164" s="424"/>
      <c r="E164" s="433"/>
      <c r="F164" s="433"/>
      <c r="G164" s="433"/>
      <c r="H164" s="148">
        <v>42845</v>
      </c>
      <c r="I164" s="110">
        <v>5635.5</v>
      </c>
      <c r="J164" s="21">
        <v>42853</v>
      </c>
      <c r="K164" s="22">
        <v>5635.5</v>
      </c>
    </row>
    <row r="165" spans="1:11" s="7" customFormat="1" ht="12.75">
      <c r="A165" s="433"/>
      <c r="B165" s="433"/>
      <c r="C165" s="422"/>
      <c r="D165" s="424"/>
      <c r="E165" s="433"/>
      <c r="F165" s="433"/>
      <c r="G165" s="433"/>
      <c r="H165" s="148">
        <v>42875</v>
      </c>
      <c r="I165" s="110">
        <v>5635.5</v>
      </c>
      <c r="J165" s="21">
        <v>42865</v>
      </c>
      <c r="K165" s="22">
        <v>5635.5</v>
      </c>
    </row>
    <row r="166" spans="1:11" s="7" customFormat="1" ht="12.75">
      <c r="A166" s="433"/>
      <c r="B166" s="433"/>
      <c r="C166" s="422"/>
      <c r="D166" s="424"/>
      <c r="E166" s="433"/>
      <c r="F166" s="433"/>
      <c r="G166" s="433"/>
      <c r="H166" s="148">
        <v>42906</v>
      </c>
      <c r="I166" s="110">
        <v>5635.5</v>
      </c>
      <c r="J166" s="21">
        <v>42895</v>
      </c>
      <c r="K166" s="22">
        <v>5635.5</v>
      </c>
    </row>
    <row r="167" spans="1:12" s="7" customFormat="1" ht="12.75">
      <c r="A167" s="433"/>
      <c r="B167" s="433"/>
      <c r="C167" s="422"/>
      <c r="D167" s="424"/>
      <c r="E167" s="399"/>
      <c r="F167" s="519"/>
      <c r="G167" s="519"/>
      <c r="H167" s="148">
        <v>42936</v>
      </c>
      <c r="I167" s="110">
        <v>5635.5</v>
      </c>
      <c r="J167" s="21">
        <v>42926</v>
      </c>
      <c r="K167" s="22">
        <v>5635.5</v>
      </c>
      <c r="L167"/>
    </row>
    <row r="168" spans="1:11" ht="12.75">
      <c r="A168" s="434">
        <v>23</v>
      </c>
      <c r="B168" s="434" t="s">
        <v>101</v>
      </c>
      <c r="C168" s="421">
        <v>2303808</v>
      </c>
      <c r="D168" s="423" t="s">
        <v>535</v>
      </c>
      <c r="E168" s="403">
        <v>1829</v>
      </c>
      <c r="F168" s="518">
        <v>31093</v>
      </c>
      <c r="G168" s="518">
        <v>93279</v>
      </c>
      <c r="H168" s="124">
        <v>42786</v>
      </c>
      <c r="I168" s="288">
        <v>15546.5</v>
      </c>
      <c r="J168" s="46">
        <v>42824</v>
      </c>
      <c r="K168" s="99">
        <v>15546.5</v>
      </c>
    </row>
    <row r="169" spans="1:11" ht="12.75">
      <c r="A169" s="434"/>
      <c r="B169" s="434"/>
      <c r="C169" s="421"/>
      <c r="D169" s="423"/>
      <c r="E169" s="434"/>
      <c r="F169" s="434"/>
      <c r="G169" s="434"/>
      <c r="H169" s="124">
        <v>42814</v>
      </c>
      <c r="I169" s="107">
        <v>15546.5</v>
      </c>
      <c r="J169" s="46">
        <v>42824</v>
      </c>
      <c r="K169" s="99">
        <v>15546.5</v>
      </c>
    </row>
    <row r="170" spans="1:11" ht="12.75">
      <c r="A170" s="434"/>
      <c r="B170" s="434"/>
      <c r="C170" s="421"/>
      <c r="D170" s="423"/>
      <c r="E170" s="434"/>
      <c r="F170" s="434"/>
      <c r="G170" s="434"/>
      <c r="H170" s="124">
        <v>42845</v>
      </c>
      <c r="I170" s="107">
        <v>15546.5</v>
      </c>
      <c r="J170" s="46">
        <v>42835</v>
      </c>
      <c r="K170" s="99">
        <v>15546.5</v>
      </c>
    </row>
    <row r="171" spans="1:11" ht="12.75">
      <c r="A171" s="434"/>
      <c r="B171" s="434"/>
      <c r="C171" s="421"/>
      <c r="D171" s="423"/>
      <c r="E171" s="434"/>
      <c r="F171" s="434"/>
      <c r="G171" s="434"/>
      <c r="H171" s="124">
        <v>42875</v>
      </c>
      <c r="I171" s="107">
        <v>15546.5</v>
      </c>
      <c r="J171" s="46">
        <v>42864</v>
      </c>
      <c r="K171" s="99">
        <v>15546.5</v>
      </c>
    </row>
    <row r="172" spans="1:11" ht="12.75">
      <c r="A172" s="434"/>
      <c r="B172" s="434"/>
      <c r="C172" s="421"/>
      <c r="D172" s="423"/>
      <c r="E172" s="434"/>
      <c r="F172" s="434"/>
      <c r="G172" s="434"/>
      <c r="H172" s="124">
        <v>42906</v>
      </c>
      <c r="I172" s="107">
        <v>15546.5</v>
      </c>
      <c r="J172" s="46">
        <v>42895</v>
      </c>
      <c r="K172" s="99">
        <v>15546.5</v>
      </c>
    </row>
    <row r="173" spans="1:12" ht="12.75">
      <c r="A173" s="434"/>
      <c r="B173" s="434"/>
      <c r="C173" s="421"/>
      <c r="D173" s="423"/>
      <c r="E173" s="434"/>
      <c r="F173" s="434"/>
      <c r="G173" s="434"/>
      <c r="H173" s="124">
        <v>42936</v>
      </c>
      <c r="I173" s="107">
        <v>15546.5</v>
      </c>
      <c r="J173" s="46">
        <v>42927</v>
      </c>
      <c r="K173" s="99">
        <v>15546.5</v>
      </c>
      <c r="L173" s="7"/>
    </row>
    <row r="174" spans="1:11" s="7" customFormat="1" ht="12.75">
      <c r="A174" s="433">
        <v>23</v>
      </c>
      <c r="B174" s="433" t="s">
        <v>101</v>
      </c>
      <c r="C174" s="422">
        <v>2304004</v>
      </c>
      <c r="D174" s="424" t="s">
        <v>536</v>
      </c>
      <c r="E174" s="399">
        <v>1090</v>
      </c>
      <c r="F174" s="519">
        <v>18530</v>
      </c>
      <c r="G174" s="519">
        <v>55590</v>
      </c>
      <c r="H174" s="148">
        <v>42786</v>
      </c>
      <c r="I174" s="287">
        <v>9265</v>
      </c>
      <c r="J174" s="21">
        <v>42968</v>
      </c>
      <c r="K174" s="22">
        <v>9265</v>
      </c>
    </row>
    <row r="175" spans="1:11" s="7" customFormat="1" ht="12.75">
      <c r="A175" s="433"/>
      <c r="B175" s="433"/>
      <c r="C175" s="422"/>
      <c r="D175" s="424"/>
      <c r="E175" s="433"/>
      <c r="F175" s="433"/>
      <c r="G175" s="433"/>
      <c r="H175" s="148">
        <v>42814</v>
      </c>
      <c r="I175" s="110">
        <v>9265</v>
      </c>
      <c r="J175" s="21">
        <v>42968</v>
      </c>
      <c r="K175" s="22">
        <v>9265</v>
      </c>
    </row>
    <row r="176" spans="1:11" s="7" customFormat="1" ht="12.75">
      <c r="A176" s="433"/>
      <c r="B176" s="433"/>
      <c r="C176" s="422"/>
      <c r="D176" s="424"/>
      <c r="E176" s="433"/>
      <c r="F176" s="433"/>
      <c r="G176" s="433"/>
      <c r="H176" s="148">
        <v>42845</v>
      </c>
      <c r="I176" s="110">
        <v>9265</v>
      </c>
      <c r="J176" s="21">
        <v>42971</v>
      </c>
      <c r="K176" s="22">
        <v>9265</v>
      </c>
    </row>
    <row r="177" spans="1:11" s="7" customFormat="1" ht="12.75">
      <c r="A177" s="433"/>
      <c r="B177" s="433"/>
      <c r="C177" s="422"/>
      <c r="D177" s="424"/>
      <c r="E177" s="433"/>
      <c r="F177" s="433"/>
      <c r="G177" s="433"/>
      <c r="H177" s="148">
        <v>42875</v>
      </c>
      <c r="I177" s="110">
        <v>9265</v>
      </c>
      <c r="J177" s="21">
        <v>42971</v>
      </c>
      <c r="K177" s="22">
        <v>9265</v>
      </c>
    </row>
    <row r="178" spans="1:11" s="7" customFormat="1" ht="12.75">
      <c r="A178" s="433"/>
      <c r="B178" s="433"/>
      <c r="C178" s="422"/>
      <c r="D178" s="424"/>
      <c r="E178" s="433"/>
      <c r="F178" s="433"/>
      <c r="G178" s="433"/>
      <c r="H178" s="148">
        <v>42906</v>
      </c>
      <c r="I178" s="110">
        <v>9265</v>
      </c>
      <c r="J178" s="21">
        <v>42975</v>
      </c>
      <c r="K178" s="22">
        <v>9265</v>
      </c>
    </row>
    <row r="179" spans="1:12" s="7" customFormat="1" ht="12.75">
      <c r="A179" s="433"/>
      <c r="B179" s="433"/>
      <c r="C179" s="422"/>
      <c r="D179" s="424"/>
      <c r="E179" s="433"/>
      <c r="F179" s="433"/>
      <c r="G179" s="433"/>
      <c r="H179" s="148">
        <v>42936</v>
      </c>
      <c r="I179" s="110">
        <v>9265</v>
      </c>
      <c r="J179" s="21">
        <v>42975</v>
      </c>
      <c r="K179" s="22">
        <v>9265</v>
      </c>
      <c r="L179"/>
    </row>
    <row r="180" spans="1:11" ht="12.75">
      <c r="A180" s="434">
        <v>23</v>
      </c>
      <c r="B180" s="434" t="s">
        <v>101</v>
      </c>
      <c r="C180" s="421">
        <v>2304103</v>
      </c>
      <c r="D180" s="423" t="s">
        <v>537</v>
      </c>
      <c r="E180" s="403">
        <v>3978</v>
      </c>
      <c r="F180" s="518">
        <v>67626</v>
      </c>
      <c r="G180" s="518">
        <v>202878</v>
      </c>
      <c r="H180" s="124">
        <v>42786</v>
      </c>
      <c r="I180" s="288">
        <v>33813</v>
      </c>
      <c r="J180" s="46">
        <v>42788</v>
      </c>
      <c r="K180" s="99">
        <v>33813</v>
      </c>
    </row>
    <row r="181" spans="1:11" ht="12.75">
      <c r="A181" s="434"/>
      <c r="B181" s="434"/>
      <c r="C181" s="421"/>
      <c r="D181" s="423"/>
      <c r="E181" s="434"/>
      <c r="F181" s="518"/>
      <c r="G181" s="518"/>
      <c r="H181" s="124">
        <v>42814</v>
      </c>
      <c r="I181" s="107">
        <v>33813</v>
      </c>
      <c r="J181" s="46">
        <v>42814</v>
      </c>
      <c r="K181" s="99">
        <v>33813</v>
      </c>
    </row>
    <row r="182" spans="1:11" ht="12.75">
      <c r="A182" s="434"/>
      <c r="B182" s="434"/>
      <c r="C182" s="421"/>
      <c r="D182" s="423"/>
      <c r="E182" s="434"/>
      <c r="F182" s="434"/>
      <c r="G182" s="434"/>
      <c r="H182" s="124">
        <v>42845</v>
      </c>
      <c r="I182" s="107">
        <v>33813</v>
      </c>
      <c r="J182" s="46">
        <v>42845</v>
      </c>
      <c r="K182" s="99">
        <v>33813</v>
      </c>
    </row>
    <row r="183" spans="1:11" ht="12.75">
      <c r="A183" s="434"/>
      <c r="B183" s="434"/>
      <c r="C183" s="421"/>
      <c r="D183" s="423"/>
      <c r="E183" s="434"/>
      <c r="F183" s="434"/>
      <c r="G183" s="434"/>
      <c r="H183" s="124">
        <v>42875</v>
      </c>
      <c r="I183" s="107">
        <v>33813</v>
      </c>
      <c r="J183" s="46">
        <v>42872</v>
      </c>
      <c r="K183" s="99">
        <v>33813</v>
      </c>
    </row>
    <row r="184" spans="1:11" ht="12.75">
      <c r="A184" s="434"/>
      <c r="B184" s="434"/>
      <c r="C184" s="421"/>
      <c r="D184" s="423"/>
      <c r="E184" s="434"/>
      <c r="F184" s="434"/>
      <c r="G184" s="434"/>
      <c r="H184" s="124">
        <v>42906</v>
      </c>
      <c r="I184" s="107">
        <v>33813</v>
      </c>
      <c r="J184" s="46">
        <v>42906</v>
      </c>
      <c r="K184" s="99">
        <v>33813</v>
      </c>
    </row>
    <row r="185" spans="1:12" ht="12.75">
      <c r="A185" s="434"/>
      <c r="B185" s="434"/>
      <c r="C185" s="421"/>
      <c r="D185" s="423"/>
      <c r="E185" s="434"/>
      <c r="F185" s="434"/>
      <c r="G185" s="434"/>
      <c r="H185" s="124">
        <v>42936</v>
      </c>
      <c r="I185" s="107">
        <v>33813</v>
      </c>
      <c r="J185" s="46">
        <v>42936</v>
      </c>
      <c r="K185" s="99">
        <v>33813</v>
      </c>
      <c r="L185" s="7"/>
    </row>
    <row r="186" spans="1:11" s="7" customFormat="1" ht="12.75">
      <c r="A186" s="433">
        <v>23</v>
      </c>
      <c r="B186" s="433" t="s">
        <v>101</v>
      </c>
      <c r="C186" s="422">
        <v>2304202</v>
      </c>
      <c r="D186" s="424" t="s">
        <v>538</v>
      </c>
      <c r="E186" s="399">
        <v>1148</v>
      </c>
      <c r="F186" s="519">
        <v>19516</v>
      </c>
      <c r="G186" s="519">
        <v>58548</v>
      </c>
      <c r="H186" s="148">
        <v>42786</v>
      </c>
      <c r="I186" s="287">
        <v>9758</v>
      </c>
      <c r="J186" s="21">
        <v>42790</v>
      </c>
      <c r="K186" s="22">
        <v>9758</v>
      </c>
    </row>
    <row r="187" spans="1:11" s="7" customFormat="1" ht="12.75">
      <c r="A187" s="433"/>
      <c r="B187" s="433"/>
      <c r="C187" s="422"/>
      <c r="D187" s="424"/>
      <c r="E187" s="433"/>
      <c r="F187" s="433"/>
      <c r="G187" s="433"/>
      <c r="H187" s="148">
        <v>42814</v>
      </c>
      <c r="I187" s="110">
        <v>9758</v>
      </c>
      <c r="J187" s="21">
        <v>42808</v>
      </c>
      <c r="K187" s="22">
        <v>9758</v>
      </c>
    </row>
    <row r="188" spans="1:11" s="7" customFormat="1" ht="12.75">
      <c r="A188" s="433"/>
      <c r="B188" s="433"/>
      <c r="C188" s="422"/>
      <c r="D188" s="424"/>
      <c r="E188" s="433"/>
      <c r="F188" s="519"/>
      <c r="G188" s="519"/>
      <c r="H188" s="148">
        <v>42845</v>
      </c>
      <c r="I188" s="110">
        <v>9758</v>
      </c>
      <c r="J188" s="21">
        <v>42843</v>
      </c>
      <c r="K188" s="22">
        <v>9758</v>
      </c>
    </row>
    <row r="189" spans="1:11" s="7" customFormat="1" ht="12.75">
      <c r="A189" s="433"/>
      <c r="B189" s="433"/>
      <c r="C189" s="422"/>
      <c r="D189" s="424"/>
      <c r="E189" s="433"/>
      <c r="F189" s="433"/>
      <c r="G189" s="433"/>
      <c r="H189" s="148">
        <v>42875</v>
      </c>
      <c r="I189" s="110">
        <v>9758</v>
      </c>
      <c r="J189" s="21">
        <v>42877</v>
      </c>
      <c r="K189" s="22">
        <v>9758</v>
      </c>
    </row>
    <row r="190" spans="1:11" s="7" customFormat="1" ht="12.75">
      <c r="A190" s="433"/>
      <c r="B190" s="433"/>
      <c r="C190" s="422"/>
      <c r="D190" s="424"/>
      <c r="E190" s="433"/>
      <c r="F190" s="433"/>
      <c r="G190" s="433"/>
      <c r="H190" s="148">
        <v>42906</v>
      </c>
      <c r="I190" s="110">
        <v>9758</v>
      </c>
      <c r="J190" s="21">
        <v>42899</v>
      </c>
      <c r="K190" s="22">
        <v>9758</v>
      </c>
    </row>
    <row r="191" spans="1:12" s="7" customFormat="1" ht="12.75">
      <c r="A191" s="433"/>
      <c r="B191" s="433"/>
      <c r="C191" s="422"/>
      <c r="D191" s="424"/>
      <c r="E191" s="433"/>
      <c r="F191" s="433"/>
      <c r="G191" s="433"/>
      <c r="H191" s="148">
        <v>42936</v>
      </c>
      <c r="I191" s="110">
        <v>9758</v>
      </c>
      <c r="J191" s="21">
        <v>42936</v>
      </c>
      <c r="K191" s="22">
        <v>9758</v>
      </c>
      <c r="L191"/>
    </row>
    <row r="192" spans="1:11" ht="12.75">
      <c r="A192" s="434">
        <v>23</v>
      </c>
      <c r="B192" s="434" t="s">
        <v>101</v>
      </c>
      <c r="C192" s="421">
        <v>2304236</v>
      </c>
      <c r="D192" s="423" t="s">
        <v>539</v>
      </c>
      <c r="E192" s="434">
        <v>858</v>
      </c>
      <c r="F192" s="518">
        <v>14586</v>
      </c>
      <c r="G192" s="518">
        <v>43758</v>
      </c>
      <c r="H192" s="124">
        <v>42786</v>
      </c>
      <c r="I192" s="288">
        <v>7293</v>
      </c>
      <c r="J192" s="46">
        <v>42845</v>
      </c>
      <c r="K192" s="99">
        <v>7293</v>
      </c>
    </row>
    <row r="193" spans="1:11" ht="12.75">
      <c r="A193" s="434"/>
      <c r="B193" s="434"/>
      <c r="C193" s="421"/>
      <c r="D193" s="423"/>
      <c r="E193" s="434"/>
      <c r="F193" s="434"/>
      <c r="G193" s="434"/>
      <c r="H193" s="124">
        <v>42814</v>
      </c>
      <c r="I193" s="107">
        <v>7293</v>
      </c>
      <c r="J193" s="46">
        <v>42845</v>
      </c>
      <c r="K193" s="99">
        <v>7293</v>
      </c>
    </row>
    <row r="194" spans="1:11" ht="12.75">
      <c r="A194" s="434"/>
      <c r="B194" s="434"/>
      <c r="C194" s="421"/>
      <c r="D194" s="423"/>
      <c r="E194" s="434"/>
      <c r="F194" s="434"/>
      <c r="G194" s="434"/>
      <c r="H194" s="124">
        <v>42845</v>
      </c>
      <c r="I194" s="107">
        <v>7293</v>
      </c>
      <c r="J194" s="46">
        <v>42845</v>
      </c>
      <c r="K194" s="99">
        <v>7293</v>
      </c>
    </row>
    <row r="195" spans="1:11" ht="12.75">
      <c r="A195" s="434"/>
      <c r="B195" s="434"/>
      <c r="C195" s="421"/>
      <c r="D195" s="423"/>
      <c r="E195" s="403"/>
      <c r="F195" s="518"/>
      <c r="G195" s="518"/>
      <c r="H195" s="124">
        <v>42875</v>
      </c>
      <c r="I195" s="107">
        <v>7293</v>
      </c>
      <c r="J195" s="46">
        <v>42874</v>
      </c>
      <c r="K195" s="99">
        <v>7293</v>
      </c>
    </row>
    <row r="196" spans="1:11" ht="12.75">
      <c r="A196" s="434"/>
      <c r="B196" s="434"/>
      <c r="C196" s="421"/>
      <c r="D196" s="423"/>
      <c r="E196" s="434"/>
      <c r="F196" s="434"/>
      <c r="G196" s="434"/>
      <c r="H196" s="124">
        <v>42906</v>
      </c>
      <c r="I196" s="107">
        <v>7293</v>
      </c>
      <c r="J196" s="46">
        <v>42906</v>
      </c>
      <c r="K196" s="99">
        <v>7293</v>
      </c>
    </row>
    <row r="197" spans="1:12" ht="12.75">
      <c r="A197" s="434"/>
      <c r="B197" s="434"/>
      <c r="C197" s="421"/>
      <c r="D197" s="423"/>
      <c r="E197" s="434"/>
      <c r="F197" s="434"/>
      <c r="G197" s="434"/>
      <c r="H197" s="124">
        <v>42936</v>
      </c>
      <c r="I197" s="107">
        <v>7293</v>
      </c>
      <c r="J197" s="46">
        <v>42936</v>
      </c>
      <c r="K197" s="99">
        <v>7293</v>
      </c>
      <c r="L197" s="7"/>
    </row>
    <row r="198" spans="1:11" s="7" customFormat="1" ht="12.75">
      <c r="A198" s="433">
        <v>23</v>
      </c>
      <c r="B198" s="433" t="s">
        <v>101</v>
      </c>
      <c r="C198" s="422">
        <v>2304269</v>
      </c>
      <c r="D198" s="424" t="s">
        <v>540</v>
      </c>
      <c r="E198" s="433">
        <v>862</v>
      </c>
      <c r="F198" s="519">
        <v>14654</v>
      </c>
      <c r="G198" s="519">
        <v>43962</v>
      </c>
      <c r="H198" s="148">
        <v>42786</v>
      </c>
      <c r="I198" s="287">
        <v>7327</v>
      </c>
      <c r="J198" s="21">
        <v>42831</v>
      </c>
      <c r="K198" s="22">
        <v>7327</v>
      </c>
    </row>
    <row r="199" spans="1:11" s="7" customFormat="1" ht="12.75">
      <c r="A199" s="433"/>
      <c r="B199" s="433"/>
      <c r="C199" s="422"/>
      <c r="D199" s="424"/>
      <c r="E199" s="433"/>
      <c r="F199" s="433"/>
      <c r="G199" s="433"/>
      <c r="H199" s="148">
        <v>42814</v>
      </c>
      <c r="I199" s="110">
        <v>7327</v>
      </c>
      <c r="J199" s="21">
        <v>42831</v>
      </c>
      <c r="K199" s="22">
        <v>7327</v>
      </c>
    </row>
    <row r="200" spans="1:11" s="7" customFormat="1" ht="12.75">
      <c r="A200" s="433"/>
      <c r="B200" s="433"/>
      <c r="C200" s="422"/>
      <c r="D200" s="424"/>
      <c r="E200" s="433"/>
      <c r="F200" s="433"/>
      <c r="G200" s="433"/>
      <c r="H200" s="148">
        <v>42845</v>
      </c>
      <c r="I200" s="110">
        <v>7327</v>
      </c>
      <c r="J200" s="21">
        <v>42845</v>
      </c>
      <c r="K200" s="22">
        <v>7327</v>
      </c>
    </row>
    <row r="201" spans="1:11" s="7" customFormat="1" ht="12.75">
      <c r="A201" s="433"/>
      <c r="B201" s="433"/>
      <c r="C201" s="422"/>
      <c r="D201" s="424"/>
      <c r="E201" s="433"/>
      <c r="F201" s="433"/>
      <c r="G201" s="433"/>
      <c r="H201" s="148">
        <v>42875</v>
      </c>
      <c r="I201" s="110">
        <v>7327</v>
      </c>
      <c r="J201" s="21">
        <v>42872</v>
      </c>
      <c r="K201" s="22">
        <v>7327</v>
      </c>
    </row>
    <row r="202" spans="1:11" s="7" customFormat="1" ht="12.75">
      <c r="A202" s="433"/>
      <c r="B202" s="433"/>
      <c r="C202" s="422"/>
      <c r="D202" s="424"/>
      <c r="E202" s="399"/>
      <c r="F202" s="519"/>
      <c r="G202" s="519"/>
      <c r="H202" s="148">
        <v>42906</v>
      </c>
      <c r="I202" s="110">
        <v>7327</v>
      </c>
      <c r="J202" s="21">
        <v>42906</v>
      </c>
      <c r="K202" s="22">
        <v>7327</v>
      </c>
    </row>
    <row r="203" spans="1:12" s="7" customFormat="1" ht="12.75">
      <c r="A203" s="433"/>
      <c r="B203" s="433"/>
      <c r="C203" s="422"/>
      <c r="D203" s="424"/>
      <c r="E203" s="433"/>
      <c r="F203" s="433"/>
      <c r="G203" s="433"/>
      <c r="H203" s="148">
        <v>42936</v>
      </c>
      <c r="I203" s="110">
        <v>7327</v>
      </c>
      <c r="J203" s="21">
        <v>42915</v>
      </c>
      <c r="K203" s="22">
        <v>7327</v>
      </c>
      <c r="L203"/>
    </row>
    <row r="204" spans="1:11" ht="12.75">
      <c r="A204" s="434">
        <v>23</v>
      </c>
      <c r="B204" s="434" t="s">
        <v>101</v>
      </c>
      <c r="C204" s="421">
        <v>2304277</v>
      </c>
      <c r="D204" s="423" t="s">
        <v>541</v>
      </c>
      <c r="E204" s="434">
        <v>415</v>
      </c>
      <c r="F204" s="518">
        <v>7055</v>
      </c>
      <c r="G204" s="518">
        <v>21165</v>
      </c>
      <c r="H204" s="124">
        <v>42786</v>
      </c>
      <c r="I204" s="288">
        <v>3527.5</v>
      </c>
      <c r="J204" s="46">
        <v>42929</v>
      </c>
      <c r="K204" s="99">
        <v>3527.5</v>
      </c>
    </row>
    <row r="205" spans="1:11" ht="12.75">
      <c r="A205" s="434"/>
      <c r="B205" s="434"/>
      <c r="C205" s="421"/>
      <c r="D205" s="423"/>
      <c r="E205" s="434"/>
      <c r="F205" s="434"/>
      <c r="G205" s="434"/>
      <c r="H205" s="124">
        <v>42814</v>
      </c>
      <c r="I205" s="107">
        <v>3527.5</v>
      </c>
      <c r="J205" s="46">
        <v>42929</v>
      </c>
      <c r="K205" s="99">
        <v>3527.5</v>
      </c>
    </row>
    <row r="206" spans="1:11" ht="12.75">
      <c r="A206" s="434"/>
      <c r="B206" s="434"/>
      <c r="C206" s="421"/>
      <c r="D206" s="423"/>
      <c r="E206" s="434"/>
      <c r="F206" s="434"/>
      <c r="G206" s="434"/>
      <c r="H206" s="124">
        <v>42845</v>
      </c>
      <c r="I206" s="107">
        <v>3527.5</v>
      </c>
      <c r="J206" s="46">
        <v>42935</v>
      </c>
      <c r="K206" s="99">
        <v>3527.5</v>
      </c>
    </row>
    <row r="207" spans="1:11" ht="12.75">
      <c r="A207" s="434"/>
      <c r="B207" s="434"/>
      <c r="C207" s="421"/>
      <c r="D207" s="423"/>
      <c r="E207" s="434"/>
      <c r="F207" s="434"/>
      <c r="G207" s="434"/>
      <c r="H207" s="124">
        <v>42875</v>
      </c>
      <c r="I207" s="107">
        <v>3527.5</v>
      </c>
      <c r="J207" s="46">
        <v>42935</v>
      </c>
      <c r="K207" s="99">
        <v>3527.5</v>
      </c>
    </row>
    <row r="208" spans="1:11" ht="12.75">
      <c r="A208" s="434"/>
      <c r="B208" s="434"/>
      <c r="C208" s="421"/>
      <c r="D208" s="423"/>
      <c r="E208" s="434"/>
      <c r="F208" s="434"/>
      <c r="G208" s="434"/>
      <c r="H208" s="124">
        <v>42906</v>
      </c>
      <c r="I208" s="107">
        <v>3527.5</v>
      </c>
      <c r="J208" s="46">
        <v>42936</v>
      </c>
      <c r="K208" s="99">
        <v>3527.5</v>
      </c>
    </row>
    <row r="209" spans="1:12" ht="12.75">
      <c r="A209" s="434"/>
      <c r="B209" s="434"/>
      <c r="C209" s="421"/>
      <c r="D209" s="423"/>
      <c r="E209" s="403"/>
      <c r="F209" s="518"/>
      <c r="G209" s="518"/>
      <c r="H209" s="124">
        <v>42936</v>
      </c>
      <c r="I209" s="107">
        <v>3527.5</v>
      </c>
      <c r="J209" s="46">
        <v>42936</v>
      </c>
      <c r="K209" s="99">
        <v>3527.5</v>
      </c>
      <c r="L209" s="7"/>
    </row>
    <row r="210" spans="1:11" s="7" customFormat="1" ht="12.75">
      <c r="A210" s="433">
        <v>23</v>
      </c>
      <c r="B210" s="433" t="s">
        <v>101</v>
      </c>
      <c r="C210" s="422">
        <v>2304301</v>
      </c>
      <c r="D210" s="424" t="s">
        <v>542</v>
      </c>
      <c r="E210" s="399">
        <v>1306</v>
      </c>
      <c r="F210" s="519">
        <v>22202</v>
      </c>
      <c r="G210" s="519">
        <v>66606</v>
      </c>
      <c r="H210" s="148">
        <v>42786</v>
      </c>
      <c r="I210" s="287">
        <v>11101</v>
      </c>
      <c r="J210" s="21">
        <v>42807</v>
      </c>
      <c r="K210" s="22">
        <v>11101</v>
      </c>
    </row>
    <row r="211" spans="1:11" s="7" customFormat="1" ht="12.75">
      <c r="A211" s="433"/>
      <c r="B211" s="433"/>
      <c r="C211" s="422"/>
      <c r="D211" s="424"/>
      <c r="E211" s="433"/>
      <c r="F211" s="433"/>
      <c r="G211" s="433"/>
      <c r="H211" s="148">
        <v>42814</v>
      </c>
      <c r="I211" s="110">
        <v>11101</v>
      </c>
      <c r="J211" s="21">
        <v>42807</v>
      </c>
      <c r="K211" s="22">
        <v>11101</v>
      </c>
    </row>
    <row r="212" spans="1:11" s="7" customFormat="1" ht="12.75">
      <c r="A212" s="433"/>
      <c r="B212" s="433"/>
      <c r="C212" s="422"/>
      <c r="D212" s="424"/>
      <c r="E212" s="433"/>
      <c r="F212" s="433"/>
      <c r="G212" s="433"/>
      <c r="H212" s="148">
        <v>42845</v>
      </c>
      <c r="I212" s="110">
        <v>11101</v>
      </c>
      <c r="J212" s="21">
        <v>42842</v>
      </c>
      <c r="K212" s="22">
        <v>11101</v>
      </c>
    </row>
    <row r="213" spans="1:11" s="7" customFormat="1" ht="12.75">
      <c r="A213" s="433"/>
      <c r="B213" s="433"/>
      <c r="C213" s="422"/>
      <c r="D213" s="424"/>
      <c r="E213" s="433"/>
      <c r="F213" s="433"/>
      <c r="G213" s="433"/>
      <c r="H213" s="148">
        <v>42875</v>
      </c>
      <c r="I213" s="110">
        <v>11101</v>
      </c>
      <c r="J213" s="21">
        <v>42870</v>
      </c>
      <c r="K213" s="22">
        <v>11101</v>
      </c>
    </row>
    <row r="214" spans="1:11" s="7" customFormat="1" ht="12.75">
      <c r="A214" s="433"/>
      <c r="B214" s="433"/>
      <c r="C214" s="422"/>
      <c r="D214" s="424"/>
      <c r="E214" s="433"/>
      <c r="F214" s="433"/>
      <c r="G214" s="433"/>
      <c r="H214" s="148">
        <v>42906</v>
      </c>
      <c r="I214" s="110">
        <v>11101</v>
      </c>
      <c r="J214" s="21">
        <v>42906</v>
      </c>
      <c r="K214" s="22">
        <v>11101</v>
      </c>
    </row>
    <row r="215" spans="1:12" s="7" customFormat="1" ht="12.75">
      <c r="A215" s="433"/>
      <c r="B215" s="433"/>
      <c r="C215" s="422"/>
      <c r="D215" s="424"/>
      <c r="E215" s="433"/>
      <c r="F215" s="433"/>
      <c r="G215" s="433"/>
      <c r="H215" s="148">
        <v>42936</v>
      </c>
      <c r="I215" s="110">
        <v>11101</v>
      </c>
      <c r="J215" s="21">
        <v>42934</v>
      </c>
      <c r="K215" s="22">
        <v>11101</v>
      </c>
      <c r="L215"/>
    </row>
    <row r="216" spans="1:11" ht="12.75">
      <c r="A216" s="434">
        <v>23</v>
      </c>
      <c r="B216" s="434" t="s">
        <v>101</v>
      </c>
      <c r="C216" s="421">
        <v>2304350</v>
      </c>
      <c r="D216" s="423" t="s">
        <v>543</v>
      </c>
      <c r="E216" s="403">
        <v>575</v>
      </c>
      <c r="F216" s="518">
        <v>9775</v>
      </c>
      <c r="G216" s="518">
        <v>29325</v>
      </c>
      <c r="H216" s="124">
        <v>42786</v>
      </c>
      <c r="I216" s="288">
        <v>4887.5</v>
      </c>
      <c r="J216" s="46">
        <v>42872</v>
      </c>
      <c r="K216" s="99">
        <v>4887.5</v>
      </c>
    </row>
    <row r="217" spans="1:11" ht="12.75">
      <c r="A217" s="434"/>
      <c r="B217" s="434"/>
      <c r="C217" s="421"/>
      <c r="D217" s="423"/>
      <c r="E217" s="434"/>
      <c r="F217" s="434"/>
      <c r="G217" s="434"/>
      <c r="H217" s="124">
        <v>42814</v>
      </c>
      <c r="I217" s="107">
        <v>4887.5</v>
      </c>
      <c r="J217" s="46">
        <v>42916</v>
      </c>
      <c r="K217" s="99">
        <v>4887.5</v>
      </c>
    </row>
    <row r="218" spans="1:11" ht="12.75">
      <c r="A218" s="434"/>
      <c r="B218" s="434"/>
      <c r="C218" s="421"/>
      <c r="D218" s="423"/>
      <c r="E218" s="434"/>
      <c r="F218" s="434"/>
      <c r="G218" s="434"/>
      <c r="H218" s="124">
        <v>42845</v>
      </c>
      <c r="I218" s="107">
        <v>4887.5</v>
      </c>
      <c r="J218" s="46">
        <v>42906</v>
      </c>
      <c r="K218" s="99">
        <v>4887.5</v>
      </c>
    </row>
    <row r="219" spans="1:11" ht="12.75">
      <c r="A219" s="434"/>
      <c r="B219" s="434"/>
      <c r="C219" s="421"/>
      <c r="D219" s="423"/>
      <c r="E219" s="434"/>
      <c r="F219" s="434"/>
      <c r="G219" s="434"/>
      <c r="H219" s="124">
        <v>42875</v>
      </c>
      <c r="I219" s="107">
        <v>4887.5</v>
      </c>
      <c r="J219" s="46">
        <v>42865</v>
      </c>
      <c r="K219" s="99">
        <v>4887.5</v>
      </c>
    </row>
    <row r="220" spans="1:11" ht="12.75">
      <c r="A220" s="434"/>
      <c r="B220" s="434"/>
      <c r="C220" s="421"/>
      <c r="D220" s="423"/>
      <c r="E220" s="434"/>
      <c r="F220" s="434"/>
      <c r="G220" s="434"/>
      <c r="H220" s="124">
        <v>42906</v>
      </c>
      <c r="I220" s="107">
        <v>4887.5</v>
      </c>
      <c r="J220" s="46">
        <v>42921</v>
      </c>
      <c r="K220" s="99">
        <v>4887.5</v>
      </c>
    </row>
    <row r="221" spans="1:12" ht="12.75">
      <c r="A221" s="434"/>
      <c r="B221" s="434"/>
      <c r="C221" s="421"/>
      <c r="D221" s="423"/>
      <c r="E221" s="434"/>
      <c r="F221" s="434"/>
      <c r="G221" s="434"/>
      <c r="H221" s="124">
        <v>42936</v>
      </c>
      <c r="I221" s="107">
        <v>4887.5</v>
      </c>
      <c r="J221" s="46">
        <v>42955</v>
      </c>
      <c r="K221" s="99">
        <v>4887.5</v>
      </c>
      <c r="L221" s="7"/>
    </row>
    <row r="222" spans="1:11" s="7" customFormat="1" ht="12.75">
      <c r="A222" s="433">
        <v>23</v>
      </c>
      <c r="B222" s="433" t="s">
        <v>101</v>
      </c>
      <c r="C222" s="422">
        <v>2304509</v>
      </c>
      <c r="D222" s="424" t="s">
        <v>544</v>
      </c>
      <c r="E222" s="433">
        <v>510</v>
      </c>
      <c r="F222" s="519">
        <v>8670</v>
      </c>
      <c r="G222" s="519">
        <v>26010</v>
      </c>
      <c r="H222" s="148">
        <v>42786</v>
      </c>
      <c r="I222" s="287">
        <v>4335</v>
      </c>
      <c r="J222" s="21">
        <v>42900</v>
      </c>
      <c r="K222" s="22">
        <v>4335</v>
      </c>
    </row>
    <row r="223" spans="1:11" s="7" customFormat="1" ht="12.75">
      <c r="A223" s="433"/>
      <c r="B223" s="433"/>
      <c r="C223" s="422"/>
      <c r="D223" s="424"/>
      <c r="E223" s="433"/>
      <c r="F223" s="519"/>
      <c r="G223" s="519"/>
      <c r="H223" s="148">
        <v>42814</v>
      </c>
      <c r="I223" s="110">
        <v>4335</v>
      </c>
      <c r="J223" s="21">
        <v>42900</v>
      </c>
      <c r="K223" s="22">
        <v>4335</v>
      </c>
    </row>
    <row r="224" spans="1:11" s="7" customFormat="1" ht="12.75">
      <c r="A224" s="433"/>
      <c r="B224" s="433"/>
      <c r="C224" s="422"/>
      <c r="D224" s="424"/>
      <c r="E224" s="433"/>
      <c r="F224" s="433"/>
      <c r="G224" s="433"/>
      <c r="H224" s="148">
        <v>42845</v>
      </c>
      <c r="I224" s="110">
        <v>4335</v>
      </c>
      <c r="J224" s="21">
        <v>42900</v>
      </c>
      <c r="K224" s="22">
        <v>4335</v>
      </c>
    </row>
    <row r="225" spans="1:11" s="7" customFormat="1" ht="12.75">
      <c r="A225" s="433"/>
      <c r="B225" s="433"/>
      <c r="C225" s="422"/>
      <c r="D225" s="424"/>
      <c r="E225" s="433"/>
      <c r="F225" s="433"/>
      <c r="G225" s="433"/>
      <c r="H225" s="148">
        <v>42875</v>
      </c>
      <c r="I225" s="110">
        <v>4335</v>
      </c>
      <c r="J225" s="21">
        <v>42900</v>
      </c>
      <c r="K225" s="22">
        <v>4335</v>
      </c>
    </row>
    <row r="226" spans="1:11" s="7" customFormat="1" ht="12.75">
      <c r="A226" s="433"/>
      <c r="B226" s="433"/>
      <c r="C226" s="422"/>
      <c r="D226" s="424"/>
      <c r="E226" s="433"/>
      <c r="F226" s="433"/>
      <c r="G226" s="433"/>
      <c r="H226" s="148">
        <v>42906</v>
      </c>
      <c r="I226" s="110">
        <v>4335</v>
      </c>
      <c r="J226" s="21">
        <v>42900</v>
      </c>
      <c r="K226" s="22">
        <v>4335</v>
      </c>
    </row>
    <row r="227" spans="1:12" s="7" customFormat="1" ht="12.75">
      <c r="A227" s="433"/>
      <c r="B227" s="433"/>
      <c r="C227" s="422"/>
      <c r="D227" s="424"/>
      <c r="E227" s="433"/>
      <c r="F227" s="433"/>
      <c r="G227" s="433"/>
      <c r="H227" s="148">
        <v>42936</v>
      </c>
      <c r="I227" s="110">
        <v>4335</v>
      </c>
      <c r="J227" s="21">
        <v>42907</v>
      </c>
      <c r="K227" s="22">
        <v>4335</v>
      </c>
      <c r="L227"/>
    </row>
    <row r="228" spans="1:11" ht="12.75">
      <c r="A228" s="434">
        <v>23</v>
      </c>
      <c r="B228" s="434" t="s">
        <v>101</v>
      </c>
      <c r="C228" s="421">
        <v>2304608</v>
      </c>
      <c r="D228" s="423" t="s">
        <v>545</v>
      </c>
      <c r="E228" s="434">
        <v>397</v>
      </c>
      <c r="F228" s="518">
        <v>6749</v>
      </c>
      <c r="G228" s="518">
        <v>20247</v>
      </c>
      <c r="H228" s="124">
        <v>42786</v>
      </c>
      <c r="I228" s="288">
        <v>3374.5</v>
      </c>
      <c r="J228" s="46">
        <v>42881</v>
      </c>
      <c r="K228" s="99">
        <v>3374.5</v>
      </c>
    </row>
    <row r="229" spans="1:11" ht="12.75">
      <c r="A229" s="434"/>
      <c r="B229" s="434"/>
      <c r="C229" s="421"/>
      <c r="D229" s="423"/>
      <c r="E229" s="434"/>
      <c r="F229" s="434"/>
      <c r="G229" s="434"/>
      <c r="H229" s="124">
        <v>42814</v>
      </c>
      <c r="I229" s="107">
        <v>3374.5</v>
      </c>
      <c r="J229" s="46">
        <v>42878</v>
      </c>
      <c r="K229" s="99">
        <v>3374.5</v>
      </c>
    </row>
    <row r="230" spans="1:11" ht="12.75">
      <c r="A230" s="434"/>
      <c r="B230" s="434"/>
      <c r="C230" s="421"/>
      <c r="D230" s="423"/>
      <c r="E230" s="434"/>
      <c r="F230" s="518"/>
      <c r="G230" s="518"/>
      <c r="H230" s="124">
        <v>42845</v>
      </c>
      <c r="I230" s="107">
        <v>3374.5</v>
      </c>
      <c r="J230" s="46">
        <v>42878</v>
      </c>
      <c r="K230" s="99">
        <v>3374.5</v>
      </c>
    </row>
    <row r="231" spans="1:11" ht="12.75">
      <c r="A231" s="434"/>
      <c r="B231" s="434"/>
      <c r="C231" s="421"/>
      <c r="D231" s="423"/>
      <c r="E231" s="434"/>
      <c r="F231" s="434"/>
      <c r="G231" s="434"/>
      <c r="H231" s="124">
        <v>42875</v>
      </c>
      <c r="I231" s="107">
        <v>3374.5</v>
      </c>
      <c r="J231" s="46">
        <v>42852</v>
      </c>
      <c r="K231" s="99">
        <v>3374.5</v>
      </c>
    </row>
    <row r="232" spans="1:11" ht="12.75">
      <c r="A232" s="434"/>
      <c r="B232" s="434"/>
      <c r="C232" s="421"/>
      <c r="D232" s="423"/>
      <c r="E232" s="434"/>
      <c r="F232" s="434"/>
      <c r="G232" s="434"/>
      <c r="H232" s="124">
        <v>42906</v>
      </c>
      <c r="I232" s="107">
        <v>3374.5</v>
      </c>
      <c r="J232" s="46">
        <v>42852</v>
      </c>
      <c r="K232" s="99">
        <v>3374.5</v>
      </c>
    </row>
    <row r="233" spans="1:12" ht="12.75">
      <c r="A233" s="434"/>
      <c r="B233" s="434"/>
      <c r="C233" s="421"/>
      <c r="D233" s="423"/>
      <c r="E233" s="434"/>
      <c r="F233" s="434"/>
      <c r="G233" s="434"/>
      <c r="H233" s="124">
        <v>42936</v>
      </c>
      <c r="I233" s="107">
        <v>3374.5</v>
      </c>
      <c r="J233" s="46">
        <v>42852</v>
      </c>
      <c r="K233" s="99">
        <v>3374.5</v>
      </c>
      <c r="L233" s="7"/>
    </row>
    <row r="234" spans="1:11" s="7" customFormat="1" ht="12.75">
      <c r="A234" s="433">
        <v>23</v>
      </c>
      <c r="B234" s="433" t="s">
        <v>101</v>
      </c>
      <c r="C234" s="422">
        <v>2304657</v>
      </c>
      <c r="D234" s="424" t="s">
        <v>546</v>
      </c>
      <c r="E234" s="433">
        <v>813</v>
      </c>
      <c r="F234" s="519">
        <v>13821</v>
      </c>
      <c r="G234" s="519">
        <v>41463</v>
      </c>
      <c r="H234" s="148">
        <v>42786</v>
      </c>
      <c r="I234" s="287">
        <v>6910.5</v>
      </c>
      <c r="J234" s="21">
        <v>42858</v>
      </c>
      <c r="K234" s="22">
        <v>6910.5</v>
      </c>
    </row>
    <row r="235" spans="1:11" s="7" customFormat="1" ht="12.75">
      <c r="A235" s="433"/>
      <c r="B235" s="433"/>
      <c r="C235" s="422"/>
      <c r="D235" s="424"/>
      <c r="E235" s="433"/>
      <c r="F235" s="433"/>
      <c r="G235" s="433"/>
      <c r="H235" s="148">
        <v>42814</v>
      </c>
      <c r="I235" s="110">
        <v>6910.5</v>
      </c>
      <c r="J235" s="21">
        <v>42858</v>
      </c>
      <c r="K235" s="22">
        <v>6910.5</v>
      </c>
    </row>
    <row r="236" spans="1:11" s="7" customFormat="1" ht="12.75">
      <c r="A236" s="433"/>
      <c r="B236" s="433"/>
      <c r="C236" s="422"/>
      <c r="D236" s="424"/>
      <c r="E236" s="433"/>
      <c r="F236" s="433"/>
      <c r="G236" s="433"/>
      <c r="H236" s="148">
        <v>42845</v>
      </c>
      <c r="I236" s="110">
        <v>6910.5</v>
      </c>
      <c r="J236" s="21">
        <v>42858</v>
      </c>
      <c r="K236" s="22">
        <v>6910.5</v>
      </c>
    </row>
    <row r="237" spans="1:11" s="7" customFormat="1" ht="12.75">
      <c r="A237" s="433"/>
      <c r="B237" s="433"/>
      <c r="C237" s="422"/>
      <c r="D237" s="424"/>
      <c r="E237" s="433"/>
      <c r="F237" s="519"/>
      <c r="G237" s="519"/>
      <c r="H237" s="148">
        <v>42875</v>
      </c>
      <c r="I237" s="110">
        <v>6910.5</v>
      </c>
      <c r="J237" s="21">
        <v>42865</v>
      </c>
      <c r="K237" s="22">
        <v>6910.5</v>
      </c>
    </row>
    <row r="238" spans="1:11" s="7" customFormat="1" ht="12.75">
      <c r="A238" s="433"/>
      <c r="B238" s="433"/>
      <c r="C238" s="422"/>
      <c r="D238" s="424"/>
      <c r="E238" s="433"/>
      <c r="F238" s="433"/>
      <c r="G238" s="433"/>
      <c r="H238" s="148">
        <v>42906</v>
      </c>
      <c r="I238" s="110">
        <v>6910.5</v>
      </c>
      <c r="J238" s="21">
        <v>42906</v>
      </c>
      <c r="K238" s="22">
        <v>6910.5</v>
      </c>
    </row>
    <row r="239" spans="1:12" s="7" customFormat="1" ht="12.75">
      <c r="A239" s="433"/>
      <c r="B239" s="433"/>
      <c r="C239" s="422"/>
      <c r="D239" s="424"/>
      <c r="E239" s="433"/>
      <c r="F239" s="433"/>
      <c r="G239" s="433"/>
      <c r="H239" s="148">
        <v>42936</v>
      </c>
      <c r="I239" s="110">
        <v>6910.5</v>
      </c>
      <c r="J239" s="21">
        <v>42926</v>
      </c>
      <c r="K239" s="22">
        <v>6910.5</v>
      </c>
      <c r="L239"/>
    </row>
    <row r="240" spans="1:11" ht="12.75">
      <c r="A240" s="434">
        <v>23</v>
      </c>
      <c r="B240" s="434" t="s">
        <v>101</v>
      </c>
      <c r="C240" s="421">
        <v>2304806</v>
      </c>
      <c r="D240" s="423" t="s">
        <v>547</v>
      </c>
      <c r="E240" s="434">
        <v>313</v>
      </c>
      <c r="F240" s="518">
        <v>5321</v>
      </c>
      <c r="G240" s="518">
        <v>15963</v>
      </c>
      <c r="H240" s="124">
        <v>42786</v>
      </c>
      <c r="I240" s="288">
        <v>2660.5</v>
      </c>
      <c r="J240" s="46">
        <v>42851</v>
      </c>
      <c r="K240" s="99">
        <v>2660.5</v>
      </c>
    </row>
    <row r="241" spans="1:11" ht="12.75">
      <c r="A241" s="434"/>
      <c r="B241" s="434"/>
      <c r="C241" s="421"/>
      <c r="D241" s="423"/>
      <c r="E241" s="434"/>
      <c r="F241" s="434"/>
      <c r="G241" s="434"/>
      <c r="H241" s="124">
        <v>42814</v>
      </c>
      <c r="I241" s="107">
        <v>2660.5</v>
      </c>
      <c r="J241" s="46">
        <v>42872</v>
      </c>
      <c r="K241" s="99">
        <v>2660.5</v>
      </c>
    </row>
    <row r="242" spans="1:11" ht="12.75">
      <c r="A242" s="434"/>
      <c r="B242" s="434"/>
      <c r="C242" s="421"/>
      <c r="D242" s="423"/>
      <c r="E242" s="434"/>
      <c r="F242" s="434"/>
      <c r="G242" s="434"/>
      <c r="H242" s="124">
        <v>42845</v>
      </c>
      <c r="I242" s="107">
        <v>2660.5</v>
      </c>
      <c r="J242" s="46">
        <v>42895</v>
      </c>
      <c r="K242" s="99">
        <v>2660.5</v>
      </c>
    </row>
    <row r="243" spans="1:11" ht="12.75">
      <c r="A243" s="434"/>
      <c r="B243" s="434"/>
      <c r="C243" s="421"/>
      <c r="D243" s="423"/>
      <c r="E243" s="434"/>
      <c r="F243" s="434"/>
      <c r="G243" s="434"/>
      <c r="H243" s="124">
        <v>42875</v>
      </c>
      <c r="I243" s="107">
        <v>2660.5</v>
      </c>
      <c r="J243" s="46">
        <v>42899</v>
      </c>
      <c r="K243" s="99">
        <v>2660.5</v>
      </c>
    </row>
    <row r="244" spans="1:11" ht="12.75">
      <c r="A244" s="434"/>
      <c r="B244" s="434"/>
      <c r="C244" s="421"/>
      <c r="D244" s="423"/>
      <c r="E244" s="403"/>
      <c r="F244" s="518"/>
      <c r="G244" s="518"/>
      <c r="H244" s="124">
        <v>42906</v>
      </c>
      <c r="I244" s="107">
        <v>2660.5</v>
      </c>
      <c r="J244" s="46">
        <v>42906</v>
      </c>
      <c r="K244" s="99">
        <v>2660.5</v>
      </c>
    </row>
    <row r="245" spans="1:12" ht="12.75">
      <c r="A245" s="434"/>
      <c r="B245" s="434"/>
      <c r="C245" s="421"/>
      <c r="D245" s="423"/>
      <c r="E245" s="434"/>
      <c r="F245" s="434"/>
      <c r="G245" s="434"/>
      <c r="H245" s="124">
        <v>42936</v>
      </c>
      <c r="I245" s="107">
        <v>2660.5</v>
      </c>
      <c r="J245" s="46">
        <v>42940</v>
      </c>
      <c r="K245" s="99">
        <v>2660.5</v>
      </c>
      <c r="L245" s="7"/>
    </row>
    <row r="246" spans="1:11" s="7" customFormat="1" ht="12.75">
      <c r="A246" s="433">
        <v>23</v>
      </c>
      <c r="B246" s="433" t="s">
        <v>101</v>
      </c>
      <c r="C246" s="422">
        <v>2304905</v>
      </c>
      <c r="D246" s="424" t="s">
        <v>548</v>
      </c>
      <c r="E246" s="433">
        <v>505</v>
      </c>
      <c r="F246" s="519">
        <v>8585</v>
      </c>
      <c r="G246" s="519">
        <v>25755</v>
      </c>
      <c r="H246" s="148">
        <v>42786</v>
      </c>
      <c r="I246" s="287">
        <v>4292.5</v>
      </c>
      <c r="J246" s="21">
        <v>42842</v>
      </c>
      <c r="K246" s="22">
        <v>4292.5</v>
      </c>
    </row>
    <row r="247" spans="1:11" s="7" customFormat="1" ht="12.75">
      <c r="A247" s="433"/>
      <c r="B247" s="433"/>
      <c r="C247" s="422"/>
      <c r="D247" s="424"/>
      <c r="E247" s="433"/>
      <c r="F247" s="433"/>
      <c r="G247" s="433"/>
      <c r="H247" s="148">
        <v>42814</v>
      </c>
      <c r="I247" s="110">
        <v>4292.5</v>
      </c>
      <c r="J247" s="21">
        <v>42814</v>
      </c>
      <c r="K247" s="22">
        <v>4292.5</v>
      </c>
    </row>
    <row r="248" spans="1:11" s="7" customFormat="1" ht="12.75">
      <c r="A248" s="433"/>
      <c r="B248" s="433"/>
      <c r="C248" s="422"/>
      <c r="D248" s="424"/>
      <c r="E248" s="433"/>
      <c r="F248" s="433"/>
      <c r="G248" s="433"/>
      <c r="H248" s="148">
        <v>42845</v>
      </c>
      <c r="I248" s="110">
        <v>4292.5</v>
      </c>
      <c r="J248" s="21">
        <v>42845</v>
      </c>
      <c r="K248" s="22">
        <v>4292.5</v>
      </c>
    </row>
    <row r="249" spans="1:11" s="7" customFormat="1" ht="12.75">
      <c r="A249" s="433"/>
      <c r="B249" s="433"/>
      <c r="C249" s="422"/>
      <c r="D249" s="424"/>
      <c r="E249" s="433"/>
      <c r="F249" s="433"/>
      <c r="G249" s="433"/>
      <c r="H249" s="148">
        <v>42875</v>
      </c>
      <c r="I249" s="110">
        <v>4292.5</v>
      </c>
      <c r="J249" s="21">
        <v>42871</v>
      </c>
      <c r="K249" s="22">
        <v>4292.5</v>
      </c>
    </row>
    <row r="250" spans="1:11" s="7" customFormat="1" ht="12.75">
      <c r="A250" s="433"/>
      <c r="B250" s="433"/>
      <c r="C250" s="422"/>
      <c r="D250" s="424"/>
      <c r="E250" s="433"/>
      <c r="F250" s="433"/>
      <c r="G250" s="433"/>
      <c r="H250" s="148">
        <v>42906</v>
      </c>
      <c r="I250" s="110">
        <v>4292.5</v>
      </c>
      <c r="J250" s="21">
        <v>42906</v>
      </c>
      <c r="K250" s="22">
        <v>4292.5</v>
      </c>
    </row>
    <row r="251" spans="1:12" s="7" customFormat="1" ht="12.75">
      <c r="A251" s="433"/>
      <c r="B251" s="433"/>
      <c r="C251" s="422"/>
      <c r="D251" s="424"/>
      <c r="E251" s="433"/>
      <c r="F251" s="519"/>
      <c r="G251" s="519"/>
      <c r="H251" s="148">
        <v>42936</v>
      </c>
      <c r="I251" s="110">
        <v>4292.5</v>
      </c>
      <c r="J251" s="21">
        <v>42936</v>
      </c>
      <c r="K251" s="22">
        <v>4292.5</v>
      </c>
      <c r="L251"/>
    </row>
    <row r="252" spans="1:11" ht="12.75">
      <c r="A252" s="434">
        <v>23</v>
      </c>
      <c r="B252" s="434" t="s">
        <v>101</v>
      </c>
      <c r="C252" s="421">
        <v>2305001</v>
      </c>
      <c r="D252" s="423" t="s">
        <v>549</v>
      </c>
      <c r="E252" s="403">
        <v>2455</v>
      </c>
      <c r="F252" s="518">
        <v>41735</v>
      </c>
      <c r="G252" s="518">
        <v>125205</v>
      </c>
      <c r="H252" s="124">
        <v>42786</v>
      </c>
      <c r="I252" s="288">
        <v>20867.5</v>
      </c>
      <c r="J252" s="46">
        <v>42902</v>
      </c>
      <c r="K252" s="99">
        <v>20867.5</v>
      </c>
    </row>
    <row r="253" spans="1:11" ht="12.75">
      <c r="A253" s="434"/>
      <c r="B253" s="434"/>
      <c r="C253" s="421"/>
      <c r="D253" s="423"/>
      <c r="E253" s="434"/>
      <c r="F253" s="434"/>
      <c r="G253" s="434"/>
      <c r="H253" s="124">
        <v>42814</v>
      </c>
      <c r="I253" s="107">
        <v>20867.5</v>
      </c>
      <c r="J253" s="46">
        <v>42900</v>
      </c>
      <c r="K253" s="99">
        <v>20867.5</v>
      </c>
    </row>
    <row r="254" spans="1:11" ht="12.75">
      <c r="A254" s="434"/>
      <c r="B254" s="434"/>
      <c r="C254" s="421"/>
      <c r="D254" s="423"/>
      <c r="E254" s="434"/>
      <c r="F254" s="434"/>
      <c r="G254" s="434"/>
      <c r="H254" s="124">
        <v>42845</v>
      </c>
      <c r="I254" s="107">
        <v>20867.5</v>
      </c>
      <c r="J254" s="46">
        <v>42900</v>
      </c>
      <c r="K254" s="99">
        <v>20867.5</v>
      </c>
    </row>
    <row r="255" spans="1:11" ht="12.75">
      <c r="A255" s="434"/>
      <c r="B255" s="434"/>
      <c r="C255" s="421"/>
      <c r="D255" s="423"/>
      <c r="E255" s="434"/>
      <c r="F255" s="434"/>
      <c r="G255" s="434"/>
      <c r="H255" s="124">
        <v>42875</v>
      </c>
      <c r="I255" s="107">
        <v>20867.5</v>
      </c>
      <c r="J255" s="46">
        <v>42900</v>
      </c>
      <c r="K255" s="99">
        <v>20867.5</v>
      </c>
    </row>
    <row r="256" spans="1:11" ht="12.75">
      <c r="A256" s="434"/>
      <c r="B256" s="434"/>
      <c r="C256" s="421"/>
      <c r="D256" s="423"/>
      <c r="E256" s="434"/>
      <c r="F256" s="434"/>
      <c r="G256" s="434"/>
      <c r="H256" s="124">
        <v>42906</v>
      </c>
      <c r="I256" s="107">
        <v>20867.5</v>
      </c>
      <c r="J256" s="46">
        <v>42906</v>
      </c>
      <c r="K256" s="99">
        <v>20867.5</v>
      </c>
    </row>
    <row r="257" spans="1:12" ht="12.75">
      <c r="A257" s="434"/>
      <c r="B257" s="434"/>
      <c r="C257" s="421"/>
      <c r="D257" s="423"/>
      <c r="E257" s="434"/>
      <c r="F257" s="434"/>
      <c r="G257" s="434"/>
      <c r="H257" s="124">
        <v>42936</v>
      </c>
      <c r="I257" s="107">
        <v>20867.5</v>
      </c>
      <c r="J257" s="46"/>
      <c r="K257" s="99"/>
      <c r="L257" s="7"/>
    </row>
    <row r="258" spans="1:11" s="7" customFormat="1" ht="12.75">
      <c r="A258" s="433">
        <v>23</v>
      </c>
      <c r="B258" s="433" t="s">
        <v>101</v>
      </c>
      <c r="C258" s="422">
        <v>2305209</v>
      </c>
      <c r="D258" s="424" t="s">
        <v>550</v>
      </c>
      <c r="E258" s="399">
        <v>1382</v>
      </c>
      <c r="F258" s="519">
        <v>23494</v>
      </c>
      <c r="G258" s="519">
        <v>70482</v>
      </c>
      <c r="H258" s="148">
        <v>42786</v>
      </c>
      <c r="I258" s="287">
        <v>11747</v>
      </c>
      <c r="J258" s="21">
        <v>42878</v>
      </c>
      <c r="K258" s="22">
        <v>11747</v>
      </c>
    </row>
    <row r="259" spans="1:11" s="7" customFormat="1" ht="12.75">
      <c r="A259" s="433"/>
      <c r="B259" s="433"/>
      <c r="C259" s="422"/>
      <c r="D259" s="424"/>
      <c r="E259" s="433"/>
      <c r="F259" s="433"/>
      <c r="G259" s="433"/>
      <c r="H259" s="148">
        <v>42814</v>
      </c>
      <c r="I259" s="110">
        <v>11747</v>
      </c>
      <c r="J259" s="21">
        <v>42878</v>
      </c>
      <c r="K259" s="22">
        <v>11747</v>
      </c>
    </row>
    <row r="260" spans="1:11" s="7" customFormat="1" ht="12.75">
      <c r="A260" s="433"/>
      <c r="B260" s="433"/>
      <c r="C260" s="422"/>
      <c r="D260" s="424"/>
      <c r="E260" s="433"/>
      <c r="F260" s="433"/>
      <c r="G260" s="433"/>
      <c r="H260" s="148">
        <v>42845</v>
      </c>
      <c r="I260" s="110">
        <v>11747</v>
      </c>
      <c r="J260" s="21">
        <v>42898</v>
      </c>
      <c r="K260" s="22">
        <v>11747</v>
      </c>
    </row>
    <row r="261" spans="1:11" s="7" customFormat="1" ht="12.75">
      <c r="A261" s="433"/>
      <c r="B261" s="433"/>
      <c r="C261" s="422"/>
      <c r="D261" s="424"/>
      <c r="E261" s="433"/>
      <c r="F261" s="433"/>
      <c r="G261" s="433"/>
      <c r="H261" s="148">
        <v>42875</v>
      </c>
      <c r="I261" s="110">
        <v>11747</v>
      </c>
      <c r="J261" s="21">
        <v>42923</v>
      </c>
      <c r="K261" s="22">
        <v>11747</v>
      </c>
    </row>
    <row r="262" spans="1:11" s="7" customFormat="1" ht="12.75">
      <c r="A262" s="433"/>
      <c r="B262" s="433"/>
      <c r="C262" s="422"/>
      <c r="D262" s="424"/>
      <c r="E262" s="433"/>
      <c r="F262" s="433"/>
      <c r="G262" s="433"/>
      <c r="H262" s="148">
        <v>42906</v>
      </c>
      <c r="I262" s="110">
        <v>11747</v>
      </c>
      <c r="J262" s="21">
        <v>42923</v>
      </c>
      <c r="K262" s="22">
        <v>11747</v>
      </c>
    </row>
    <row r="263" spans="1:12" s="7" customFormat="1" ht="12.75">
      <c r="A263" s="433"/>
      <c r="B263" s="433"/>
      <c r="C263" s="422"/>
      <c r="D263" s="424"/>
      <c r="E263" s="433"/>
      <c r="F263" s="433"/>
      <c r="G263" s="433"/>
      <c r="H263" s="148">
        <v>42936</v>
      </c>
      <c r="I263" s="110">
        <v>11747</v>
      </c>
      <c r="J263" s="21">
        <v>42935</v>
      </c>
      <c r="K263" s="22">
        <v>11747</v>
      </c>
      <c r="L263"/>
    </row>
    <row r="264" spans="1:11" ht="12.75">
      <c r="A264" s="434">
        <v>23</v>
      </c>
      <c r="B264" s="434" t="s">
        <v>101</v>
      </c>
      <c r="C264" s="421">
        <v>2305308</v>
      </c>
      <c r="D264" s="423" t="s">
        <v>551</v>
      </c>
      <c r="E264" s="434">
        <v>974</v>
      </c>
      <c r="F264" s="518">
        <v>16558</v>
      </c>
      <c r="G264" s="518">
        <v>49674</v>
      </c>
      <c r="H264" s="124">
        <v>42786</v>
      </c>
      <c r="I264" s="288">
        <v>8279</v>
      </c>
      <c r="J264" s="46">
        <v>42905</v>
      </c>
      <c r="K264" s="99">
        <v>8279</v>
      </c>
    </row>
    <row r="265" spans="1:11" ht="12.75">
      <c r="A265" s="434"/>
      <c r="B265" s="434"/>
      <c r="C265" s="421"/>
      <c r="D265" s="423"/>
      <c r="E265" s="434"/>
      <c r="F265" s="518"/>
      <c r="G265" s="518"/>
      <c r="H265" s="124">
        <v>42814</v>
      </c>
      <c r="I265" s="107">
        <v>8279</v>
      </c>
      <c r="J265" s="46">
        <v>42900</v>
      </c>
      <c r="K265" s="99">
        <v>8279</v>
      </c>
    </row>
    <row r="266" spans="1:11" ht="12.75">
      <c r="A266" s="434"/>
      <c r="B266" s="434"/>
      <c r="C266" s="421"/>
      <c r="D266" s="423"/>
      <c r="E266" s="434"/>
      <c r="F266" s="434"/>
      <c r="G266" s="434"/>
      <c r="H266" s="124">
        <v>42845</v>
      </c>
      <c r="I266" s="107">
        <v>8279</v>
      </c>
      <c r="J266" s="46">
        <v>42900</v>
      </c>
      <c r="K266" s="99">
        <v>8279</v>
      </c>
    </row>
    <row r="267" spans="1:11" ht="12.75">
      <c r="A267" s="434"/>
      <c r="B267" s="434"/>
      <c r="C267" s="421"/>
      <c r="D267" s="423"/>
      <c r="E267" s="434"/>
      <c r="F267" s="434"/>
      <c r="G267" s="434"/>
      <c r="H267" s="124">
        <v>42875</v>
      </c>
      <c r="I267" s="107">
        <v>8279</v>
      </c>
      <c r="J267" s="46">
        <v>42900</v>
      </c>
      <c r="K267" s="99">
        <v>8279</v>
      </c>
    </row>
    <row r="268" spans="1:11" ht="12.75">
      <c r="A268" s="434"/>
      <c r="B268" s="434"/>
      <c r="C268" s="421"/>
      <c r="D268" s="423"/>
      <c r="E268" s="434"/>
      <c r="F268" s="434"/>
      <c r="G268" s="434"/>
      <c r="H268" s="124">
        <v>42906</v>
      </c>
      <c r="I268" s="107">
        <v>8279</v>
      </c>
      <c r="J268" s="46">
        <v>42900</v>
      </c>
      <c r="K268" s="99">
        <v>8279</v>
      </c>
    </row>
    <row r="269" spans="1:12" ht="12.75">
      <c r="A269" s="434"/>
      <c r="B269" s="434"/>
      <c r="C269" s="421"/>
      <c r="D269" s="423"/>
      <c r="E269" s="434"/>
      <c r="F269" s="434"/>
      <c r="G269" s="434"/>
      <c r="H269" s="124">
        <v>42936</v>
      </c>
      <c r="I269" s="107">
        <v>8279</v>
      </c>
      <c r="J269" s="46">
        <v>42900</v>
      </c>
      <c r="K269" s="99">
        <v>8279</v>
      </c>
      <c r="L269" s="7"/>
    </row>
    <row r="270" spans="1:11" s="7" customFormat="1" ht="12.75">
      <c r="A270" s="433">
        <v>23</v>
      </c>
      <c r="B270" s="433" t="s">
        <v>101</v>
      </c>
      <c r="C270" s="422">
        <v>2305407</v>
      </c>
      <c r="D270" s="424" t="s">
        <v>552</v>
      </c>
      <c r="E270" s="399">
        <v>4321</v>
      </c>
      <c r="F270" s="519">
        <v>73457</v>
      </c>
      <c r="G270" s="519">
        <v>220371</v>
      </c>
      <c r="H270" s="148">
        <v>42786</v>
      </c>
      <c r="I270" s="287">
        <v>36728.5</v>
      </c>
      <c r="J270" s="21">
        <v>42804</v>
      </c>
      <c r="K270" s="22">
        <v>36728.5</v>
      </c>
    </row>
    <row r="271" spans="1:11" s="7" customFormat="1" ht="12.75">
      <c r="A271" s="433"/>
      <c r="B271" s="433"/>
      <c r="C271" s="422"/>
      <c r="D271" s="424"/>
      <c r="E271" s="433"/>
      <c r="F271" s="433"/>
      <c r="G271" s="433"/>
      <c r="H271" s="148">
        <v>42814</v>
      </c>
      <c r="I271" s="110">
        <v>36728.5</v>
      </c>
      <c r="J271" s="21">
        <v>42814</v>
      </c>
      <c r="K271" s="22">
        <v>36728.5</v>
      </c>
    </row>
    <row r="272" spans="1:11" s="7" customFormat="1" ht="12.75">
      <c r="A272" s="433"/>
      <c r="B272" s="433"/>
      <c r="C272" s="422"/>
      <c r="D272" s="424"/>
      <c r="E272" s="433"/>
      <c r="F272" s="519"/>
      <c r="G272" s="519"/>
      <c r="H272" s="148">
        <v>42845</v>
      </c>
      <c r="I272" s="110">
        <v>36728.5</v>
      </c>
      <c r="J272" s="21">
        <v>42845</v>
      </c>
      <c r="K272" s="22">
        <v>36728.5</v>
      </c>
    </row>
    <row r="273" spans="1:11" s="7" customFormat="1" ht="12.75">
      <c r="A273" s="433"/>
      <c r="B273" s="433"/>
      <c r="C273" s="422"/>
      <c r="D273" s="424"/>
      <c r="E273" s="433"/>
      <c r="F273" s="433"/>
      <c r="G273" s="433"/>
      <c r="H273" s="148">
        <v>42875</v>
      </c>
      <c r="I273" s="110">
        <v>36728.5</v>
      </c>
      <c r="J273" s="21">
        <v>42870</v>
      </c>
      <c r="K273" s="22">
        <v>36728.5</v>
      </c>
    </row>
    <row r="274" spans="1:11" s="7" customFormat="1" ht="12.75">
      <c r="A274" s="433"/>
      <c r="B274" s="433"/>
      <c r="C274" s="422"/>
      <c r="D274" s="424"/>
      <c r="E274" s="433"/>
      <c r="F274" s="433"/>
      <c r="G274" s="433"/>
      <c r="H274" s="148">
        <v>42906</v>
      </c>
      <c r="I274" s="110">
        <v>36728.5</v>
      </c>
      <c r="J274" s="21">
        <v>42902</v>
      </c>
      <c r="K274" s="22">
        <v>36728.5</v>
      </c>
    </row>
    <row r="275" spans="1:12" s="7" customFormat="1" ht="12.75">
      <c r="A275" s="433"/>
      <c r="B275" s="433"/>
      <c r="C275" s="422"/>
      <c r="D275" s="424"/>
      <c r="E275" s="433"/>
      <c r="F275" s="433"/>
      <c r="G275" s="433"/>
      <c r="H275" s="148">
        <v>42936</v>
      </c>
      <c r="I275" s="110">
        <v>36728.5</v>
      </c>
      <c r="J275" s="21">
        <v>42935</v>
      </c>
      <c r="K275" s="22">
        <v>36728.5</v>
      </c>
      <c r="L275"/>
    </row>
    <row r="276" spans="1:11" ht="12.75">
      <c r="A276" s="434">
        <v>23</v>
      </c>
      <c r="B276" s="434" t="s">
        <v>101</v>
      </c>
      <c r="C276" s="421">
        <v>2305506</v>
      </c>
      <c r="D276" s="423" t="s">
        <v>553</v>
      </c>
      <c r="E276" s="403">
        <v>2443</v>
      </c>
      <c r="F276" s="518">
        <v>41531</v>
      </c>
      <c r="G276" s="518">
        <v>124593</v>
      </c>
      <c r="H276" s="124">
        <v>42786</v>
      </c>
      <c r="I276" s="288">
        <v>20765.5</v>
      </c>
      <c r="J276" s="46">
        <v>42870</v>
      </c>
      <c r="K276" s="99">
        <v>20765.5</v>
      </c>
    </row>
    <row r="277" spans="1:11" ht="12.75">
      <c r="A277" s="434"/>
      <c r="B277" s="434"/>
      <c r="C277" s="421"/>
      <c r="D277" s="423"/>
      <c r="E277" s="434"/>
      <c r="F277" s="434"/>
      <c r="G277" s="434"/>
      <c r="H277" s="124">
        <v>42814</v>
      </c>
      <c r="I277" s="107">
        <v>20765.5</v>
      </c>
      <c r="J277" s="46">
        <v>42870</v>
      </c>
      <c r="K277" s="99">
        <v>20765.5</v>
      </c>
    </row>
    <row r="278" spans="1:11" ht="12.75">
      <c r="A278" s="434"/>
      <c r="B278" s="434"/>
      <c r="C278" s="421"/>
      <c r="D278" s="423"/>
      <c r="E278" s="434"/>
      <c r="F278" s="434"/>
      <c r="G278" s="434"/>
      <c r="H278" s="124">
        <v>42845</v>
      </c>
      <c r="I278" s="107">
        <v>20765.5</v>
      </c>
      <c r="J278" s="46">
        <v>42870</v>
      </c>
      <c r="K278" s="99">
        <v>20765.5</v>
      </c>
    </row>
    <row r="279" spans="1:11" ht="12.75">
      <c r="A279" s="434"/>
      <c r="B279" s="434"/>
      <c r="C279" s="421"/>
      <c r="D279" s="423"/>
      <c r="E279" s="434"/>
      <c r="F279" s="518"/>
      <c r="G279" s="518"/>
      <c r="H279" s="124">
        <v>42875</v>
      </c>
      <c r="I279" s="107">
        <v>20765.5</v>
      </c>
      <c r="J279" s="46">
        <v>42906</v>
      </c>
      <c r="K279" s="99">
        <v>20765.5</v>
      </c>
    </row>
    <row r="280" spans="1:11" ht="12.75">
      <c r="A280" s="434"/>
      <c r="B280" s="434"/>
      <c r="C280" s="421"/>
      <c r="D280" s="423"/>
      <c r="E280" s="434"/>
      <c r="F280" s="434"/>
      <c r="G280" s="434"/>
      <c r="H280" s="124">
        <v>42906</v>
      </c>
      <c r="I280" s="107">
        <v>20765.5</v>
      </c>
      <c r="J280" s="46">
        <v>42906</v>
      </c>
      <c r="K280" s="99">
        <v>20765.5</v>
      </c>
    </row>
    <row r="281" spans="1:12" ht="12.75">
      <c r="A281" s="434"/>
      <c r="B281" s="434"/>
      <c r="C281" s="421"/>
      <c r="D281" s="423"/>
      <c r="E281" s="434"/>
      <c r="F281" s="434"/>
      <c r="G281" s="434"/>
      <c r="H281" s="124">
        <v>42936</v>
      </c>
      <c r="I281" s="107">
        <v>20765.5</v>
      </c>
      <c r="J281" s="46">
        <v>42920</v>
      </c>
      <c r="K281" s="99">
        <v>20765.5</v>
      </c>
      <c r="L281" s="7"/>
    </row>
    <row r="282" spans="1:11" s="7" customFormat="1" ht="12.75">
      <c r="A282" s="433">
        <v>23</v>
      </c>
      <c r="B282" s="433" t="s">
        <v>101</v>
      </c>
      <c r="C282" s="422">
        <v>2305605</v>
      </c>
      <c r="D282" s="424" t="s">
        <v>554</v>
      </c>
      <c r="E282" s="399">
        <v>2189</v>
      </c>
      <c r="F282" s="519">
        <v>37213</v>
      </c>
      <c r="G282" s="519">
        <v>111639</v>
      </c>
      <c r="H282" s="148">
        <v>42786</v>
      </c>
      <c r="I282" s="287">
        <v>18606.5</v>
      </c>
      <c r="J282" s="21">
        <v>42874</v>
      </c>
      <c r="K282" s="22">
        <v>18606.5</v>
      </c>
    </row>
    <row r="283" spans="1:11" s="7" customFormat="1" ht="12.75">
      <c r="A283" s="433"/>
      <c r="B283" s="433"/>
      <c r="C283" s="422"/>
      <c r="D283" s="424"/>
      <c r="E283" s="433"/>
      <c r="F283" s="433"/>
      <c r="G283" s="433"/>
      <c r="H283" s="148">
        <v>42814</v>
      </c>
      <c r="I283" s="110">
        <v>18606.5</v>
      </c>
      <c r="J283" s="21">
        <v>42872</v>
      </c>
      <c r="K283" s="22">
        <v>18606.5</v>
      </c>
    </row>
    <row r="284" spans="1:11" s="7" customFormat="1" ht="12.75">
      <c r="A284" s="433"/>
      <c r="B284" s="433"/>
      <c r="C284" s="422"/>
      <c r="D284" s="424"/>
      <c r="E284" s="433"/>
      <c r="F284" s="433"/>
      <c r="G284" s="433"/>
      <c r="H284" s="148">
        <v>42845</v>
      </c>
      <c r="I284" s="110">
        <v>18606.5</v>
      </c>
      <c r="J284" s="21">
        <v>42874</v>
      </c>
      <c r="K284" s="22">
        <v>18606.5</v>
      </c>
    </row>
    <row r="285" spans="1:11" s="7" customFormat="1" ht="12.75">
      <c r="A285" s="433"/>
      <c r="B285" s="433"/>
      <c r="C285" s="422"/>
      <c r="D285" s="424"/>
      <c r="E285" s="433"/>
      <c r="F285" s="433"/>
      <c r="G285" s="433"/>
      <c r="H285" s="148">
        <v>42875</v>
      </c>
      <c r="I285" s="110">
        <v>18606.5</v>
      </c>
      <c r="J285" s="21">
        <v>42877</v>
      </c>
      <c r="K285" s="22">
        <v>18606.5</v>
      </c>
    </row>
    <row r="286" spans="1:11" s="7" customFormat="1" ht="12.75">
      <c r="A286" s="433"/>
      <c r="B286" s="433"/>
      <c r="C286" s="422"/>
      <c r="D286" s="424"/>
      <c r="E286" s="433"/>
      <c r="F286" s="519"/>
      <c r="G286" s="519"/>
      <c r="H286" s="148">
        <v>42906</v>
      </c>
      <c r="I286" s="110">
        <v>18606.5</v>
      </c>
      <c r="J286" s="21">
        <v>42900</v>
      </c>
      <c r="K286" s="22">
        <v>18606.5</v>
      </c>
    </row>
    <row r="287" spans="1:12" s="7" customFormat="1" ht="12.75">
      <c r="A287" s="433"/>
      <c r="B287" s="433"/>
      <c r="C287" s="422"/>
      <c r="D287" s="424"/>
      <c r="E287" s="433"/>
      <c r="F287" s="433"/>
      <c r="G287" s="433"/>
      <c r="H287" s="148">
        <v>42936</v>
      </c>
      <c r="I287" s="110">
        <v>18606.5</v>
      </c>
      <c r="J287" s="21">
        <v>42920</v>
      </c>
      <c r="K287" s="22">
        <v>18606.5</v>
      </c>
      <c r="L287"/>
    </row>
    <row r="288" spans="1:11" ht="12.75">
      <c r="A288" s="434">
        <v>23</v>
      </c>
      <c r="B288" s="434" t="s">
        <v>101</v>
      </c>
      <c r="C288" s="421">
        <v>2305654</v>
      </c>
      <c r="D288" s="423" t="s">
        <v>555</v>
      </c>
      <c r="E288" s="434">
        <v>662</v>
      </c>
      <c r="F288" s="518">
        <v>11254</v>
      </c>
      <c r="G288" s="518">
        <v>33762</v>
      </c>
      <c r="H288" s="124">
        <v>42786</v>
      </c>
      <c r="I288" s="288">
        <v>5627</v>
      </c>
      <c r="J288" s="46">
        <v>42852</v>
      </c>
      <c r="K288" s="99">
        <v>5627</v>
      </c>
    </row>
    <row r="289" spans="1:11" ht="12.75">
      <c r="A289" s="434"/>
      <c r="B289" s="434"/>
      <c r="C289" s="421"/>
      <c r="D289" s="423"/>
      <c r="E289" s="434"/>
      <c r="F289" s="434"/>
      <c r="G289" s="434"/>
      <c r="H289" s="124">
        <v>42814</v>
      </c>
      <c r="I289" s="107">
        <v>5627</v>
      </c>
      <c r="J289" s="46">
        <v>42852</v>
      </c>
      <c r="K289" s="99">
        <v>5627</v>
      </c>
    </row>
    <row r="290" spans="1:11" ht="12.75">
      <c r="A290" s="434"/>
      <c r="B290" s="434"/>
      <c r="C290" s="421"/>
      <c r="D290" s="423"/>
      <c r="E290" s="434"/>
      <c r="F290" s="434"/>
      <c r="G290" s="434"/>
      <c r="H290" s="124">
        <v>42845</v>
      </c>
      <c r="I290" s="107">
        <v>5627</v>
      </c>
      <c r="J290" s="46">
        <v>42852</v>
      </c>
      <c r="K290" s="99">
        <v>5627</v>
      </c>
    </row>
    <row r="291" spans="1:11" ht="12.75">
      <c r="A291" s="434"/>
      <c r="B291" s="434"/>
      <c r="C291" s="421"/>
      <c r="D291" s="423"/>
      <c r="E291" s="434"/>
      <c r="F291" s="434"/>
      <c r="G291" s="434"/>
      <c r="H291" s="124">
        <v>42875</v>
      </c>
      <c r="I291" s="107">
        <v>5627</v>
      </c>
      <c r="J291" s="46">
        <v>42887</v>
      </c>
      <c r="K291" s="99">
        <v>5627</v>
      </c>
    </row>
    <row r="292" spans="1:11" ht="12.75">
      <c r="A292" s="434"/>
      <c r="B292" s="434"/>
      <c r="C292" s="421"/>
      <c r="D292" s="423"/>
      <c r="E292" s="434"/>
      <c r="F292" s="434"/>
      <c r="G292" s="434"/>
      <c r="H292" s="124">
        <v>42906</v>
      </c>
      <c r="I292" s="107">
        <v>5627</v>
      </c>
      <c r="J292" s="46">
        <v>42920</v>
      </c>
      <c r="K292" s="99">
        <v>5627</v>
      </c>
    </row>
    <row r="293" spans="1:12" ht="12.75">
      <c r="A293" s="434"/>
      <c r="B293" s="434"/>
      <c r="C293" s="421"/>
      <c r="D293" s="423"/>
      <c r="E293" s="403"/>
      <c r="F293" s="518"/>
      <c r="G293" s="518"/>
      <c r="H293" s="124">
        <v>42936</v>
      </c>
      <c r="I293" s="107">
        <v>5627</v>
      </c>
      <c r="J293" s="46"/>
      <c r="K293" s="99"/>
      <c r="L293" s="7"/>
    </row>
    <row r="294" spans="1:11" s="7" customFormat="1" ht="12.75">
      <c r="A294" s="433">
        <v>23</v>
      </c>
      <c r="B294" s="433" t="s">
        <v>101</v>
      </c>
      <c r="C294" s="422">
        <v>2305704</v>
      </c>
      <c r="D294" s="424" t="s">
        <v>556</v>
      </c>
      <c r="E294" s="433">
        <v>659</v>
      </c>
      <c r="F294" s="519">
        <v>11203</v>
      </c>
      <c r="G294" s="519">
        <v>33609</v>
      </c>
      <c r="H294" s="148">
        <v>42786</v>
      </c>
      <c r="I294" s="287">
        <v>5601.5</v>
      </c>
      <c r="J294" s="21">
        <v>42788</v>
      </c>
      <c r="K294" s="22">
        <v>5601.5</v>
      </c>
    </row>
    <row r="295" spans="1:11" s="7" customFormat="1" ht="12.75">
      <c r="A295" s="433"/>
      <c r="B295" s="433"/>
      <c r="C295" s="422"/>
      <c r="D295" s="424"/>
      <c r="E295" s="433"/>
      <c r="F295" s="433"/>
      <c r="G295" s="433"/>
      <c r="H295" s="148">
        <v>42814</v>
      </c>
      <c r="I295" s="110">
        <v>5601.5</v>
      </c>
      <c r="J295" s="21">
        <v>42814</v>
      </c>
      <c r="K295" s="22">
        <v>5601.5</v>
      </c>
    </row>
    <row r="296" spans="1:11" s="7" customFormat="1" ht="12.75">
      <c r="A296" s="433"/>
      <c r="B296" s="433"/>
      <c r="C296" s="422"/>
      <c r="D296" s="424"/>
      <c r="E296" s="433"/>
      <c r="F296" s="433"/>
      <c r="G296" s="433"/>
      <c r="H296" s="148">
        <v>42845</v>
      </c>
      <c r="I296" s="110">
        <v>5601.5</v>
      </c>
      <c r="J296" s="21">
        <v>42843</v>
      </c>
      <c r="K296" s="22">
        <v>5601.5</v>
      </c>
    </row>
    <row r="297" spans="1:11" s="7" customFormat="1" ht="12.75">
      <c r="A297" s="433"/>
      <c r="B297" s="433"/>
      <c r="C297" s="422"/>
      <c r="D297" s="424"/>
      <c r="E297" s="433"/>
      <c r="F297" s="433"/>
      <c r="G297" s="433"/>
      <c r="H297" s="148">
        <v>42875</v>
      </c>
      <c r="I297" s="110">
        <v>5601.5</v>
      </c>
      <c r="J297" s="21">
        <v>42873</v>
      </c>
      <c r="K297" s="22">
        <v>5601.5</v>
      </c>
    </row>
    <row r="298" spans="1:11" s="7" customFormat="1" ht="12.75">
      <c r="A298" s="433"/>
      <c r="B298" s="433"/>
      <c r="C298" s="422"/>
      <c r="D298" s="424"/>
      <c r="E298" s="433"/>
      <c r="F298" s="433"/>
      <c r="G298" s="433"/>
      <c r="H298" s="148">
        <v>42906</v>
      </c>
      <c r="I298" s="110">
        <v>5601.5</v>
      </c>
      <c r="J298" s="21">
        <v>42914</v>
      </c>
      <c r="K298" s="22">
        <v>5601.5</v>
      </c>
    </row>
    <row r="299" spans="1:11" s="7" customFormat="1" ht="12.75">
      <c r="A299" s="433"/>
      <c r="B299" s="433"/>
      <c r="C299" s="422"/>
      <c r="D299" s="424"/>
      <c r="E299" s="433"/>
      <c r="F299" s="433"/>
      <c r="G299" s="433"/>
      <c r="H299" s="148">
        <v>42936</v>
      </c>
      <c r="I299" s="110">
        <v>5601.5</v>
      </c>
      <c r="J299" s="21">
        <v>42935</v>
      </c>
      <c r="K299" s="22">
        <v>5601.5</v>
      </c>
    </row>
    <row r="300" spans="1:11" s="7" customFormat="1" ht="12.75">
      <c r="A300" s="434">
        <v>23</v>
      </c>
      <c r="B300" s="434" t="s">
        <v>101</v>
      </c>
      <c r="C300" s="421">
        <v>2305803</v>
      </c>
      <c r="D300" s="423" t="s">
        <v>557</v>
      </c>
      <c r="E300" s="403">
        <v>2800</v>
      </c>
      <c r="F300" s="518">
        <v>47600</v>
      </c>
      <c r="G300" s="518">
        <v>142800</v>
      </c>
      <c r="H300" s="124">
        <v>42786</v>
      </c>
      <c r="I300" s="288">
        <v>23800</v>
      </c>
      <c r="J300" s="46">
        <v>42905</v>
      </c>
      <c r="K300" s="99">
        <v>23800</v>
      </c>
    </row>
    <row r="301" spans="1:11" s="7" customFormat="1" ht="12.75">
      <c r="A301" s="434"/>
      <c r="B301" s="434"/>
      <c r="C301" s="421"/>
      <c r="D301" s="423"/>
      <c r="E301" s="434"/>
      <c r="F301" s="434"/>
      <c r="G301" s="434"/>
      <c r="H301" s="124">
        <v>42814</v>
      </c>
      <c r="I301" s="107">
        <v>23800</v>
      </c>
      <c r="J301" s="46">
        <v>42902</v>
      </c>
      <c r="K301" s="99">
        <v>23800</v>
      </c>
    </row>
    <row r="302" spans="1:11" s="7" customFormat="1" ht="12.75">
      <c r="A302" s="434"/>
      <c r="B302" s="434"/>
      <c r="C302" s="421"/>
      <c r="D302" s="423"/>
      <c r="E302" s="434"/>
      <c r="F302" s="434"/>
      <c r="G302" s="434"/>
      <c r="H302" s="124">
        <v>42845</v>
      </c>
      <c r="I302" s="107">
        <v>23800</v>
      </c>
      <c r="J302" s="46">
        <v>42902</v>
      </c>
      <c r="K302" s="99">
        <v>23800</v>
      </c>
    </row>
    <row r="303" spans="1:11" s="7" customFormat="1" ht="12.75">
      <c r="A303" s="434"/>
      <c r="B303" s="434"/>
      <c r="C303" s="421"/>
      <c r="D303" s="423"/>
      <c r="E303" s="434"/>
      <c r="F303" s="434"/>
      <c r="G303" s="434"/>
      <c r="H303" s="124">
        <v>42875</v>
      </c>
      <c r="I303" s="107">
        <v>23800</v>
      </c>
      <c r="J303" s="46">
        <v>42902</v>
      </c>
      <c r="K303" s="99">
        <v>23800</v>
      </c>
    </row>
    <row r="304" spans="1:11" s="7" customFormat="1" ht="12.75">
      <c r="A304" s="434"/>
      <c r="B304" s="434"/>
      <c r="C304" s="421"/>
      <c r="D304" s="423"/>
      <c r="E304" s="434"/>
      <c r="F304" s="434"/>
      <c r="G304" s="434"/>
      <c r="H304" s="124">
        <v>42906</v>
      </c>
      <c r="I304" s="107">
        <v>23800</v>
      </c>
      <c r="J304" s="46">
        <v>42906</v>
      </c>
      <c r="K304" s="99">
        <v>23800</v>
      </c>
    </row>
    <row r="305" spans="1:12" s="7" customFormat="1" ht="12.75">
      <c r="A305" s="434"/>
      <c r="B305" s="434"/>
      <c r="C305" s="421"/>
      <c r="D305" s="423"/>
      <c r="E305" s="434"/>
      <c r="F305" s="434"/>
      <c r="G305" s="434"/>
      <c r="H305" s="124">
        <v>42936</v>
      </c>
      <c r="I305" s="107">
        <v>23800</v>
      </c>
      <c r="J305" s="46">
        <v>42926</v>
      </c>
      <c r="K305" s="99">
        <v>23800</v>
      </c>
      <c r="L305"/>
    </row>
    <row r="306" spans="1:11" ht="12.75">
      <c r="A306" s="433">
        <v>23</v>
      </c>
      <c r="B306" s="433" t="s">
        <v>101</v>
      </c>
      <c r="C306" s="422">
        <v>2305902</v>
      </c>
      <c r="D306" s="424" t="s">
        <v>558</v>
      </c>
      <c r="E306" s="399">
        <v>2398</v>
      </c>
      <c r="F306" s="519">
        <v>40766</v>
      </c>
      <c r="G306" s="519">
        <v>122298</v>
      </c>
      <c r="H306" s="148">
        <v>42786</v>
      </c>
      <c r="I306" s="287">
        <v>20383</v>
      </c>
      <c r="J306" s="21">
        <v>42912</v>
      </c>
      <c r="K306" s="22">
        <v>20383</v>
      </c>
    </row>
    <row r="307" spans="1:11" ht="12.75">
      <c r="A307" s="433"/>
      <c r="B307" s="433"/>
      <c r="C307" s="422"/>
      <c r="D307" s="424"/>
      <c r="E307" s="433"/>
      <c r="F307" s="519"/>
      <c r="G307" s="519"/>
      <c r="H307" s="148">
        <v>42814</v>
      </c>
      <c r="I307" s="110">
        <v>20383</v>
      </c>
      <c r="J307" s="21">
        <v>42912</v>
      </c>
      <c r="K307" s="22">
        <v>20383</v>
      </c>
    </row>
    <row r="308" spans="1:11" ht="12.75">
      <c r="A308" s="433"/>
      <c r="B308" s="433"/>
      <c r="C308" s="422"/>
      <c r="D308" s="424"/>
      <c r="E308" s="433"/>
      <c r="F308" s="433"/>
      <c r="G308" s="433"/>
      <c r="H308" s="148">
        <v>42845</v>
      </c>
      <c r="I308" s="110">
        <v>20383</v>
      </c>
      <c r="J308" s="21">
        <v>42912</v>
      </c>
      <c r="K308" s="22">
        <v>20383</v>
      </c>
    </row>
    <row r="309" spans="1:11" ht="12.75">
      <c r="A309" s="433"/>
      <c r="B309" s="433"/>
      <c r="C309" s="422"/>
      <c r="D309" s="424"/>
      <c r="E309" s="433"/>
      <c r="F309" s="433"/>
      <c r="G309" s="433"/>
      <c r="H309" s="148">
        <v>42875</v>
      </c>
      <c r="I309" s="110">
        <v>20383</v>
      </c>
      <c r="J309" s="21">
        <v>42912</v>
      </c>
      <c r="K309" s="22">
        <v>20383</v>
      </c>
    </row>
    <row r="310" spans="1:11" ht="12.75">
      <c r="A310" s="433"/>
      <c r="B310" s="433"/>
      <c r="C310" s="422"/>
      <c r="D310" s="424"/>
      <c r="E310" s="433"/>
      <c r="F310" s="433"/>
      <c r="G310" s="433"/>
      <c r="H310" s="148">
        <v>42906</v>
      </c>
      <c r="I310" s="110">
        <v>20383</v>
      </c>
      <c r="J310" s="21">
        <v>42912</v>
      </c>
      <c r="K310" s="22">
        <v>20383</v>
      </c>
    </row>
    <row r="311" spans="1:12" ht="12.75">
      <c r="A311" s="433"/>
      <c r="B311" s="433"/>
      <c r="C311" s="422"/>
      <c r="D311" s="424"/>
      <c r="E311" s="433"/>
      <c r="F311" s="433"/>
      <c r="G311" s="433"/>
      <c r="H311" s="148">
        <v>42936</v>
      </c>
      <c r="I311" s="110">
        <v>20383</v>
      </c>
      <c r="J311" s="21">
        <v>42936</v>
      </c>
      <c r="K311" s="22">
        <v>20383</v>
      </c>
      <c r="L311" s="7"/>
    </row>
    <row r="312" spans="1:11" s="7" customFormat="1" ht="12.75">
      <c r="A312" s="434">
        <v>23</v>
      </c>
      <c r="B312" s="434" t="s">
        <v>101</v>
      </c>
      <c r="C312" s="421">
        <v>2306009</v>
      </c>
      <c r="D312" s="423" t="s">
        <v>559</v>
      </c>
      <c r="E312" s="434">
        <v>533</v>
      </c>
      <c r="F312" s="518">
        <v>9061</v>
      </c>
      <c r="G312" s="518">
        <v>27183</v>
      </c>
      <c r="H312" s="124">
        <v>42786</v>
      </c>
      <c r="I312" s="288">
        <v>4530.5</v>
      </c>
      <c r="J312" s="46">
        <v>42788</v>
      </c>
      <c r="K312" s="99">
        <v>4530.5</v>
      </c>
    </row>
    <row r="313" spans="1:11" s="7" customFormat="1" ht="12.75">
      <c r="A313" s="434"/>
      <c r="B313" s="434"/>
      <c r="C313" s="421"/>
      <c r="D313" s="423"/>
      <c r="E313" s="434"/>
      <c r="F313" s="434"/>
      <c r="G313" s="434"/>
      <c r="H313" s="124">
        <v>42814</v>
      </c>
      <c r="I313" s="107">
        <v>4530.5</v>
      </c>
      <c r="J313" s="46">
        <v>42808</v>
      </c>
      <c r="K313" s="99">
        <v>4530.5</v>
      </c>
    </row>
    <row r="314" spans="1:11" s="7" customFormat="1" ht="12.75">
      <c r="A314" s="434"/>
      <c r="B314" s="434"/>
      <c r="C314" s="421"/>
      <c r="D314" s="423"/>
      <c r="E314" s="403"/>
      <c r="F314" s="518"/>
      <c r="G314" s="518"/>
      <c r="H314" s="124">
        <v>42845</v>
      </c>
      <c r="I314" s="107">
        <v>4530.5</v>
      </c>
      <c r="J314" s="46">
        <v>42832</v>
      </c>
      <c r="K314" s="99">
        <v>4530.5</v>
      </c>
    </row>
    <row r="315" spans="1:11" s="7" customFormat="1" ht="12.75">
      <c r="A315" s="434"/>
      <c r="B315" s="434"/>
      <c r="C315" s="421"/>
      <c r="D315" s="423"/>
      <c r="E315" s="434"/>
      <c r="F315" s="434"/>
      <c r="G315" s="434"/>
      <c r="H315" s="124">
        <v>42875</v>
      </c>
      <c r="I315" s="107">
        <v>4530.5</v>
      </c>
      <c r="J315" s="46">
        <v>42864</v>
      </c>
      <c r="K315" s="99">
        <v>4530.5</v>
      </c>
    </row>
    <row r="316" spans="1:11" s="7" customFormat="1" ht="12.75">
      <c r="A316" s="434"/>
      <c r="B316" s="434"/>
      <c r="C316" s="421"/>
      <c r="D316" s="423"/>
      <c r="E316" s="434"/>
      <c r="F316" s="434"/>
      <c r="G316" s="434"/>
      <c r="H316" s="124">
        <v>42906</v>
      </c>
      <c r="I316" s="107">
        <v>4530.5</v>
      </c>
      <c r="J316" s="46">
        <v>42898</v>
      </c>
      <c r="K316" s="99">
        <v>4530.5</v>
      </c>
    </row>
    <row r="317" spans="1:12" s="7" customFormat="1" ht="12.75">
      <c r="A317" s="434"/>
      <c r="B317" s="434"/>
      <c r="C317" s="421"/>
      <c r="D317" s="423"/>
      <c r="E317" s="434"/>
      <c r="F317" s="434"/>
      <c r="G317" s="434"/>
      <c r="H317" s="124">
        <v>42936</v>
      </c>
      <c r="I317" s="107">
        <v>4530.5</v>
      </c>
      <c r="J317" s="46">
        <v>42898</v>
      </c>
      <c r="K317" s="99">
        <v>4530.5</v>
      </c>
      <c r="L317"/>
    </row>
    <row r="318" spans="1:11" ht="12.75">
      <c r="A318" s="433">
        <v>23</v>
      </c>
      <c r="B318" s="433" t="s">
        <v>101</v>
      </c>
      <c r="C318" s="422">
        <v>2306108</v>
      </c>
      <c r="D318" s="424" t="s">
        <v>560</v>
      </c>
      <c r="E318" s="399">
        <v>1532</v>
      </c>
      <c r="F318" s="519">
        <v>26044</v>
      </c>
      <c r="G318" s="519">
        <v>78132</v>
      </c>
      <c r="H318" s="148">
        <v>42786</v>
      </c>
      <c r="I318" s="287">
        <v>13022</v>
      </c>
      <c r="J318" s="21">
        <v>42905</v>
      </c>
      <c r="K318" s="22">
        <v>13022</v>
      </c>
    </row>
    <row r="319" spans="1:11" ht="12.75">
      <c r="A319" s="433"/>
      <c r="B319" s="433"/>
      <c r="C319" s="422"/>
      <c r="D319" s="424"/>
      <c r="E319" s="433"/>
      <c r="F319" s="433"/>
      <c r="G319" s="433"/>
      <c r="H319" s="148">
        <v>42814</v>
      </c>
      <c r="I319" s="110">
        <v>13022</v>
      </c>
      <c r="J319" s="21">
        <v>42900</v>
      </c>
      <c r="K319" s="22">
        <v>13022</v>
      </c>
    </row>
    <row r="320" spans="1:11" ht="12.75">
      <c r="A320" s="433"/>
      <c r="B320" s="433"/>
      <c r="C320" s="422"/>
      <c r="D320" s="424"/>
      <c r="E320" s="433"/>
      <c r="F320" s="433"/>
      <c r="G320" s="433"/>
      <c r="H320" s="148">
        <v>42845</v>
      </c>
      <c r="I320" s="110">
        <v>13022</v>
      </c>
      <c r="J320" s="21">
        <v>42900</v>
      </c>
      <c r="K320" s="22">
        <v>13022</v>
      </c>
    </row>
    <row r="321" spans="1:11" ht="12.75">
      <c r="A321" s="433"/>
      <c r="B321" s="433"/>
      <c r="C321" s="422"/>
      <c r="D321" s="424"/>
      <c r="E321" s="399"/>
      <c r="F321" s="519"/>
      <c r="G321" s="519"/>
      <c r="H321" s="148">
        <v>42875</v>
      </c>
      <c r="I321" s="110">
        <v>13022</v>
      </c>
      <c r="J321" s="21">
        <v>42899</v>
      </c>
      <c r="K321" s="22">
        <v>13022</v>
      </c>
    </row>
    <row r="322" spans="1:11" ht="12.75">
      <c r="A322" s="433"/>
      <c r="B322" s="433"/>
      <c r="C322" s="422"/>
      <c r="D322" s="424"/>
      <c r="E322" s="433"/>
      <c r="F322" s="433"/>
      <c r="G322" s="433"/>
      <c r="H322" s="148">
        <v>42906</v>
      </c>
      <c r="I322" s="110">
        <v>13022</v>
      </c>
      <c r="J322" s="21">
        <v>42900</v>
      </c>
      <c r="K322" s="22">
        <v>13022</v>
      </c>
    </row>
    <row r="323" spans="1:12" ht="12.75">
      <c r="A323" s="433"/>
      <c r="B323" s="433"/>
      <c r="C323" s="422"/>
      <c r="D323" s="424"/>
      <c r="E323" s="433"/>
      <c r="F323" s="433"/>
      <c r="G323" s="433"/>
      <c r="H323" s="148">
        <v>42936</v>
      </c>
      <c r="I323" s="110">
        <v>13022</v>
      </c>
      <c r="J323" s="21">
        <v>42915</v>
      </c>
      <c r="K323" s="22">
        <v>13022</v>
      </c>
      <c r="L323" s="7"/>
    </row>
    <row r="324" spans="1:11" s="7" customFormat="1" ht="12.75">
      <c r="A324" s="434">
        <v>23</v>
      </c>
      <c r="B324" s="434" t="s">
        <v>101</v>
      </c>
      <c r="C324" s="421">
        <v>2306306</v>
      </c>
      <c r="D324" s="423" t="s">
        <v>561</v>
      </c>
      <c r="E324" s="403">
        <v>1226</v>
      </c>
      <c r="F324" s="518">
        <v>20842</v>
      </c>
      <c r="G324" s="518">
        <v>62526</v>
      </c>
      <c r="H324" s="124">
        <v>42786</v>
      </c>
      <c r="I324" s="288">
        <v>10421</v>
      </c>
      <c r="J324" s="46">
        <v>42915</v>
      </c>
      <c r="K324" s="99">
        <v>10421</v>
      </c>
    </row>
    <row r="325" spans="1:11" s="7" customFormat="1" ht="12.75">
      <c r="A325" s="434"/>
      <c r="B325" s="434"/>
      <c r="C325" s="421"/>
      <c r="D325" s="423"/>
      <c r="E325" s="434"/>
      <c r="F325" s="434"/>
      <c r="G325" s="434"/>
      <c r="H325" s="124">
        <v>42814</v>
      </c>
      <c r="I325" s="107">
        <v>10421</v>
      </c>
      <c r="J325" s="46">
        <v>42916</v>
      </c>
      <c r="K325" s="99">
        <v>10421</v>
      </c>
    </row>
    <row r="326" spans="1:11" s="7" customFormat="1" ht="12.75">
      <c r="A326" s="434"/>
      <c r="B326" s="434"/>
      <c r="C326" s="421"/>
      <c r="D326" s="423"/>
      <c r="E326" s="434"/>
      <c r="F326" s="434"/>
      <c r="G326" s="434"/>
      <c r="H326" s="124">
        <v>42845</v>
      </c>
      <c r="I326" s="107">
        <v>10421</v>
      </c>
      <c r="J326" s="46">
        <v>42922</v>
      </c>
      <c r="K326" s="99">
        <v>10421</v>
      </c>
    </row>
    <row r="327" spans="1:11" s="7" customFormat="1" ht="12.75">
      <c r="A327" s="434"/>
      <c r="B327" s="434"/>
      <c r="C327" s="421"/>
      <c r="D327" s="423"/>
      <c r="E327" s="434"/>
      <c r="F327" s="434"/>
      <c r="G327" s="434"/>
      <c r="H327" s="124">
        <v>42875</v>
      </c>
      <c r="I327" s="107">
        <v>10421</v>
      </c>
      <c r="J327" s="46">
        <v>42922</v>
      </c>
      <c r="K327" s="99">
        <v>10421</v>
      </c>
    </row>
    <row r="328" spans="1:11" s="7" customFormat="1" ht="12.75">
      <c r="A328" s="434"/>
      <c r="B328" s="434"/>
      <c r="C328" s="421"/>
      <c r="D328" s="423"/>
      <c r="E328" s="403"/>
      <c r="F328" s="518"/>
      <c r="G328" s="518"/>
      <c r="H328" s="124">
        <v>42906</v>
      </c>
      <c r="I328" s="107">
        <v>10421</v>
      </c>
      <c r="J328" s="46">
        <v>42922</v>
      </c>
      <c r="K328" s="99">
        <v>10421</v>
      </c>
    </row>
    <row r="329" spans="1:12" s="7" customFormat="1" ht="12.75">
      <c r="A329" s="434"/>
      <c r="B329" s="434"/>
      <c r="C329" s="421"/>
      <c r="D329" s="423"/>
      <c r="E329" s="434"/>
      <c r="F329" s="434"/>
      <c r="G329" s="434"/>
      <c r="H329" s="124">
        <v>42936</v>
      </c>
      <c r="I329" s="107">
        <v>10421</v>
      </c>
      <c r="J329" s="46">
        <v>42936</v>
      </c>
      <c r="K329" s="99">
        <v>10421</v>
      </c>
      <c r="L329"/>
    </row>
    <row r="330" spans="1:11" ht="12.75">
      <c r="A330" s="433">
        <v>23</v>
      </c>
      <c r="B330" s="433" t="s">
        <v>101</v>
      </c>
      <c r="C330" s="422">
        <v>2306603</v>
      </c>
      <c r="D330" s="424" t="s">
        <v>562</v>
      </c>
      <c r="E330" s="399">
        <v>1798</v>
      </c>
      <c r="F330" s="519">
        <v>30566</v>
      </c>
      <c r="G330" s="519">
        <v>91698</v>
      </c>
      <c r="H330" s="148">
        <v>42786</v>
      </c>
      <c r="I330" s="287">
        <v>15283</v>
      </c>
      <c r="J330" s="21">
        <v>42936</v>
      </c>
      <c r="K330" s="22">
        <v>15283</v>
      </c>
    </row>
    <row r="331" spans="1:11" ht="12.75">
      <c r="A331" s="433"/>
      <c r="B331" s="433"/>
      <c r="C331" s="422"/>
      <c r="D331" s="424"/>
      <c r="E331" s="433"/>
      <c r="F331" s="433"/>
      <c r="G331" s="433"/>
      <c r="H331" s="148">
        <v>42814</v>
      </c>
      <c r="I331" s="110">
        <v>15283</v>
      </c>
      <c r="J331" s="21">
        <v>42944</v>
      </c>
      <c r="K331" s="22">
        <v>15283</v>
      </c>
    </row>
    <row r="332" spans="1:11" ht="12.75">
      <c r="A332" s="433"/>
      <c r="B332" s="433"/>
      <c r="C332" s="422"/>
      <c r="D332" s="424"/>
      <c r="E332" s="433"/>
      <c r="F332" s="433"/>
      <c r="G332" s="433"/>
      <c r="H332" s="148">
        <v>42845</v>
      </c>
      <c r="I332" s="110">
        <v>15283</v>
      </c>
      <c r="J332" s="21">
        <v>42944</v>
      </c>
      <c r="K332" s="22">
        <v>15283</v>
      </c>
    </row>
    <row r="333" spans="1:11" ht="12.75">
      <c r="A333" s="433"/>
      <c r="B333" s="433"/>
      <c r="C333" s="422"/>
      <c r="D333" s="424"/>
      <c r="E333" s="433"/>
      <c r="F333" s="433"/>
      <c r="G333" s="433"/>
      <c r="H333" s="148">
        <v>42875</v>
      </c>
      <c r="I333" s="110">
        <v>15283</v>
      </c>
      <c r="J333" s="21">
        <v>42936</v>
      </c>
      <c r="K333" s="22">
        <v>15283</v>
      </c>
    </row>
    <row r="334" spans="1:11" ht="12.75">
      <c r="A334" s="433"/>
      <c r="B334" s="433"/>
      <c r="C334" s="422"/>
      <c r="D334" s="424"/>
      <c r="E334" s="433"/>
      <c r="F334" s="433"/>
      <c r="G334" s="433"/>
      <c r="H334" s="148">
        <v>42906</v>
      </c>
      <c r="I334" s="110">
        <v>15283</v>
      </c>
      <c r="J334" s="21">
        <v>42936</v>
      </c>
      <c r="K334" s="22">
        <v>15283</v>
      </c>
    </row>
    <row r="335" spans="1:12" ht="12.75">
      <c r="A335" s="433"/>
      <c r="B335" s="433"/>
      <c r="C335" s="422"/>
      <c r="D335" s="424"/>
      <c r="E335" s="433"/>
      <c r="F335" s="519"/>
      <c r="G335" s="519"/>
      <c r="H335" s="148">
        <v>42936</v>
      </c>
      <c r="I335" s="110">
        <v>15283</v>
      </c>
      <c r="J335" s="21">
        <v>42936</v>
      </c>
      <c r="K335" s="22">
        <v>15283</v>
      </c>
      <c r="L335" s="7"/>
    </row>
    <row r="336" spans="1:11" s="7" customFormat="1" ht="12.75">
      <c r="A336" s="434">
        <v>23</v>
      </c>
      <c r="B336" s="434" t="s">
        <v>101</v>
      </c>
      <c r="C336" s="421">
        <v>2306900</v>
      </c>
      <c r="D336" s="423" t="s">
        <v>563</v>
      </c>
      <c r="E336" s="403">
        <v>1879</v>
      </c>
      <c r="F336" s="518">
        <v>31943</v>
      </c>
      <c r="G336" s="518">
        <v>95829</v>
      </c>
      <c r="H336" s="124">
        <v>42786</v>
      </c>
      <c r="I336" s="288">
        <v>15971.5</v>
      </c>
      <c r="J336" s="46">
        <v>42796</v>
      </c>
      <c r="K336" s="99">
        <v>15971.5</v>
      </c>
    </row>
    <row r="337" spans="1:11" s="7" customFormat="1" ht="12.75">
      <c r="A337" s="434"/>
      <c r="B337" s="434"/>
      <c r="C337" s="421"/>
      <c r="D337" s="423"/>
      <c r="E337" s="434"/>
      <c r="F337" s="434"/>
      <c r="G337" s="434"/>
      <c r="H337" s="124">
        <v>42814</v>
      </c>
      <c r="I337" s="107">
        <v>15971.5</v>
      </c>
      <c r="J337" s="46">
        <v>42814</v>
      </c>
      <c r="K337" s="99">
        <v>15971.5</v>
      </c>
    </row>
    <row r="338" spans="1:11" s="7" customFormat="1" ht="12.75">
      <c r="A338" s="434"/>
      <c r="B338" s="434"/>
      <c r="C338" s="421"/>
      <c r="D338" s="423"/>
      <c r="E338" s="434"/>
      <c r="F338" s="434"/>
      <c r="G338" s="434"/>
      <c r="H338" s="124">
        <v>42845</v>
      </c>
      <c r="I338" s="107">
        <v>15971.5</v>
      </c>
      <c r="J338" s="46">
        <v>42844</v>
      </c>
      <c r="K338" s="99">
        <v>15971.5</v>
      </c>
    </row>
    <row r="339" spans="1:11" s="7" customFormat="1" ht="12.75">
      <c r="A339" s="434"/>
      <c r="B339" s="434"/>
      <c r="C339" s="421"/>
      <c r="D339" s="423"/>
      <c r="E339" s="434"/>
      <c r="F339" s="434"/>
      <c r="G339" s="434"/>
      <c r="H339" s="124">
        <v>42875</v>
      </c>
      <c r="I339" s="107">
        <v>15971.5</v>
      </c>
      <c r="J339" s="46">
        <v>42873</v>
      </c>
      <c r="K339" s="99">
        <v>15971.5</v>
      </c>
    </row>
    <row r="340" spans="1:11" s="7" customFormat="1" ht="12.75">
      <c r="A340" s="434"/>
      <c r="B340" s="434"/>
      <c r="C340" s="421"/>
      <c r="D340" s="423"/>
      <c r="E340" s="434"/>
      <c r="F340" s="434"/>
      <c r="G340" s="434"/>
      <c r="H340" s="124">
        <v>42906</v>
      </c>
      <c r="I340" s="107">
        <v>15971.5</v>
      </c>
      <c r="J340" s="46">
        <v>42898</v>
      </c>
      <c r="K340" s="99">
        <v>15971.5</v>
      </c>
    </row>
    <row r="341" spans="1:11" s="7" customFormat="1" ht="12.75">
      <c r="A341" s="434"/>
      <c r="B341" s="434"/>
      <c r="C341" s="421"/>
      <c r="D341" s="423"/>
      <c r="E341" s="434"/>
      <c r="F341" s="434"/>
      <c r="G341" s="434"/>
      <c r="H341" s="124">
        <v>42936</v>
      </c>
      <c r="I341" s="107">
        <v>15971.5</v>
      </c>
      <c r="J341" s="46">
        <v>42920</v>
      </c>
      <c r="K341" s="99">
        <v>15971.5</v>
      </c>
    </row>
    <row r="342" spans="1:11" s="7" customFormat="1" ht="12.75">
      <c r="A342" s="433">
        <v>23</v>
      </c>
      <c r="B342" s="433" t="s">
        <v>101</v>
      </c>
      <c r="C342" s="422">
        <v>2307106</v>
      </c>
      <c r="D342" s="424" t="s">
        <v>564</v>
      </c>
      <c r="E342" s="433">
        <v>709</v>
      </c>
      <c r="F342" s="519">
        <v>12053</v>
      </c>
      <c r="G342" s="519">
        <v>36159</v>
      </c>
      <c r="H342" s="148">
        <v>42786</v>
      </c>
      <c r="I342" s="287">
        <v>6026.5</v>
      </c>
      <c r="J342" s="21">
        <v>42788</v>
      </c>
      <c r="K342" s="22">
        <v>6026.5</v>
      </c>
    </row>
    <row r="343" spans="1:11" s="7" customFormat="1" ht="12.75">
      <c r="A343" s="433"/>
      <c r="B343" s="433"/>
      <c r="C343" s="422"/>
      <c r="D343" s="424"/>
      <c r="E343" s="433"/>
      <c r="F343" s="433"/>
      <c r="G343" s="433"/>
      <c r="H343" s="148">
        <v>42814</v>
      </c>
      <c r="I343" s="110">
        <v>6026.5</v>
      </c>
      <c r="J343" s="21">
        <v>42814</v>
      </c>
      <c r="K343" s="22">
        <v>6026.5</v>
      </c>
    </row>
    <row r="344" spans="1:11" s="7" customFormat="1" ht="12.75">
      <c r="A344" s="433"/>
      <c r="B344" s="433"/>
      <c r="C344" s="422"/>
      <c r="D344" s="424"/>
      <c r="E344" s="433"/>
      <c r="F344" s="433"/>
      <c r="G344" s="433"/>
      <c r="H344" s="148">
        <v>42845</v>
      </c>
      <c r="I344" s="110">
        <v>6026.5</v>
      </c>
      <c r="J344" s="21">
        <v>42905</v>
      </c>
      <c r="K344" s="22">
        <v>6026.5</v>
      </c>
    </row>
    <row r="345" spans="1:11" s="7" customFormat="1" ht="12.75">
      <c r="A345" s="433"/>
      <c r="B345" s="433"/>
      <c r="C345" s="422"/>
      <c r="D345" s="424"/>
      <c r="E345" s="433"/>
      <c r="F345" s="433"/>
      <c r="G345" s="433"/>
      <c r="H345" s="148">
        <v>42875</v>
      </c>
      <c r="I345" s="110">
        <v>6026.5</v>
      </c>
      <c r="J345" s="21">
        <v>42874</v>
      </c>
      <c r="K345" s="22">
        <v>6026.5</v>
      </c>
    </row>
    <row r="346" spans="1:11" s="7" customFormat="1" ht="12.75">
      <c r="A346" s="433"/>
      <c r="B346" s="433"/>
      <c r="C346" s="422"/>
      <c r="D346" s="424"/>
      <c r="E346" s="433"/>
      <c r="F346" s="433"/>
      <c r="G346" s="433"/>
      <c r="H346" s="148">
        <v>42906</v>
      </c>
      <c r="I346" s="110">
        <v>6026.5</v>
      </c>
      <c r="J346" s="21">
        <v>42906</v>
      </c>
      <c r="K346" s="22">
        <v>6026.5</v>
      </c>
    </row>
    <row r="347" spans="1:12" s="7" customFormat="1" ht="12.75">
      <c r="A347" s="433"/>
      <c r="B347" s="433"/>
      <c r="C347" s="422"/>
      <c r="D347" s="424"/>
      <c r="E347" s="433"/>
      <c r="F347" s="433"/>
      <c r="G347" s="433"/>
      <c r="H347" s="148">
        <v>42936</v>
      </c>
      <c r="I347" s="110">
        <v>6026.5</v>
      </c>
      <c r="J347" s="21">
        <v>42936</v>
      </c>
      <c r="K347" s="22">
        <v>6026.5</v>
      </c>
      <c r="L347"/>
    </row>
    <row r="348" spans="1:11" ht="12.75">
      <c r="A348" s="434">
        <v>23</v>
      </c>
      <c r="B348" s="434" t="s">
        <v>101</v>
      </c>
      <c r="C348" s="421">
        <v>2307205</v>
      </c>
      <c r="D348" s="423" t="s">
        <v>565</v>
      </c>
      <c r="E348" s="434">
        <v>512</v>
      </c>
      <c r="F348" s="518">
        <v>8704</v>
      </c>
      <c r="G348" s="518">
        <v>26112</v>
      </c>
      <c r="H348" s="124">
        <v>42786</v>
      </c>
      <c r="I348" s="288">
        <v>4352</v>
      </c>
      <c r="J348" s="46">
        <v>42787</v>
      </c>
      <c r="K348" s="99">
        <v>4352</v>
      </c>
    </row>
    <row r="349" spans="1:11" ht="12.75">
      <c r="A349" s="434"/>
      <c r="B349" s="434"/>
      <c r="C349" s="421"/>
      <c r="D349" s="423"/>
      <c r="E349" s="403"/>
      <c r="F349" s="518"/>
      <c r="G349" s="518"/>
      <c r="H349" s="124">
        <v>42814</v>
      </c>
      <c r="I349" s="107">
        <v>4352</v>
      </c>
      <c r="J349" s="46">
        <v>42814</v>
      </c>
      <c r="K349" s="99">
        <v>4352</v>
      </c>
    </row>
    <row r="350" spans="1:11" ht="12.75">
      <c r="A350" s="434"/>
      <c r="B350" s="434"/>
      <c r="C350" s="421"/>
      <c r="D350" s="423"/>
      <c r="E350" s="434"/>
      <c r="F350" s="434"/>
      <c r="G350" s="434"/>
      <c r="H350" s="124">
        <v>42845</v>
      </c>
      <c r="I350" s="107">
        <v>4352</v>
      </c>
      <c r="J350" s="46">
        <v>42842</v>
      </c>
      <c r="K350" s="99">
        <v>4352</v>
      </c>
    </row>
    <row r="351" spans="1:11" ht="12.75">
      <c r="A351" s="434"/>
      <c r="B351" s="434"/>
      <c r="C351" s="421"/>
      <c r="D351" s="423"/>
      <c r="E351" s="434"/>
      <c r="F351" s="434"/>
      <c r="G351" s="434"/>
      <c r="H351" s="124">
        <v>42875</v>
      </c>
      <c r="I351" s="107">
        <v>4352</v>
      </c>
      <c r="J351" s="46">
        <v>42874</v>
      </c>
      <c r="K351" s="99">
        <v>4352</v>
      </c>
    </row>
    <row r="352" spans="1:11" ht="12.75">
      <c r="A352" s="434"/>
      <c r="B352" s="434"/>
      <c r="C352" s="421"/>
      <c r="D352" s="423"/>
      <c r="E352" s="434"/>
      <c r="F352" s="434"/>
      <c r="G352" s="434"/>
      <c r="H352" s="124">
        <v>42906</v>
      </c>
      <c r="I352" s="107">
        <v>4352</v>
      </c>
      <c r="J352" s="46">
        <v>42894</v>
      </c>
      <c r="K352" s="99">
        <v>4352</v>
      </c>
    </row>
    <row r="353" spans="1:12" ht="12.75">
      <c r="A353" s="434"/>
      <c r="B353" s="434"/>
      <c r="C353" s="421"/>
      <c r="D353" s="423"/>
      <c r="E353" s="434"/>
      <c r="F353" s="434"/>
      <c r="G353" s="434"/>
      <c r="H353" s="124">
        <v>42936</v>
      </c>
      <c r="I353" s="107">
        <v>4352</v>
      </c>
      <c r="J353" s="46">
        <v>42915</v>
      </c>
      <c r="K353" s="99">
        <v>4352</v>
      </c>
      <c r="L353" s="7"/>
    </row>
    <row r="354" spans="1:11" s="7" customFormat="1" ht="12.75">
      <c r="A354" s="433">
        <v>23</v>
      </c>
      <c r="B354" s="433" t="s">
        <v>101</v>
      </c>
      <c r="C354" s="422">
        <v>2307304</v>
      </c>
      <c r="D354" s="424" t="s">
        <v>566</v>
      </c>
      <c r="E354" s="433">
        <v>397</v>
      </c>
      <c r="F354" s="519">
        <v>6749</v>
      </c>
      <c r="G354" s="519">
        <v>20247</v>
      </c>
      <c r="H354" s="148">
        <v>42786</v>
      </c>
      <c r="I354" s="287">
        <v>3374.5</v>
      </c>
      <c r="J354" s="21">
        <v>42800</v>
      </c>
      <c r="K354" s="22">
        <v>3374.5</v>
      </c>
    </row>
    <row r="355" spans="1:11" s="7" customFormat="1" ht="12.75">
      <c r="A355" s="433"/>
      <c r="B355" s="433"/>
      <c r="C355" s="422"/>
      <c r="D355" s="424"/>
      <c r="E355" s="433"/>
      <c r="F355" s="433"/>
      <c r="G355" s="433"/>
      <c r="H355" s="148">
        <v>42814</v>
      </c>
      <c r="I355" s="110">
        <v>3374.5</v>
      </c>
      <c r="J355" s="21">
        <v>42814</v>
      </c>
      <c r="K355" s="22">
        <v>3374.5</v>
      </c>
    </row>
    <row r="356" spans="1:11" s="7" customFormat="1" ht="12.75">
      <c r="A356" s="433"/>
      <c r="B356" s="433"/>
      <c r="C356" s="422"/>
      <c r="D356" s="424"/>
      <c r="E356" s="399"/>
      <c r="F356" s="519"/>
      <c r="G356" s="519"/>
      <c r="H356" s="148">
        <v>42845</v>
      </c>
      <c r="I356" s="110">
        <v>3374.5</v>
      </c>
      <c r="J356" s="21">
        <v>42853</v>
      </c>
      <c r="K356" s="22">
        <v>3374.5</v>
      </c>
    </row>
    <row r="357" spans="1:11" s="7" customFormat="1" ht="12.75">
      <c r="A357" s="433"/>
      <c r="B357" s="433"/>
      <c r="C357" s="422"/>
      <c r="D357" s="424"/>
      <c r="E357" s="433"/>
      <c r="F357" s="433"/>
      <c r="G357" s="433"/>
      <c r="H357" s="148">
        <v>42875</v>
      </c>
      <c r="I357" s="110">
        <v>3374.5</v>
      </c>
      <c r="J357" s="21">
        <v>42873</v>
      </c>
      <c r="K357" s="22">
        <v>3374.5</v>
      </c>
    </row>
    <row r="358" spans="1:11" s="7" customFormat="1" ht="12.75">
      <c r="A358" s="433"/>
      <c r="B358" s="433"/>
      <c r="C358" s="422"/>
      <c r="D358" s="424"/>
      <c r="E358" s="433"/>
      <c r="F358" s="433"/>
      <c r="G358" s="433"/>
      <c r="H358" s="148">
        <v>42906</v>
      </c>
      <c r="I358" s="110">
        <v>3374.5</v>
      </c>
      <c r="J358" s="21">
        <v>42906</v>
      </c>
      <c r="K358" s="22">
        <v>3374.5</v>
      </c>
    </row>
    <row r="359" spans="1:12" s="7" customFormat="1" ht="12.75">
      <c r="A359" s="433"/>
      <c r="B359" s="433"/>
      <c r="C359" s="422"/>
      <c r="D359" s="424"/>
      <c r="E359" s="433"/>
      <c r="F359" s="433"/>
      <c r="G359" s="433"/>
      <c r="H359" s="148">
        <v>42936</v>
      </c>
      <c r="I359" s="110">
        <v>3374.5</v>
      </c>
      <c r="J359" s="21">
        <v>42936</v>
      </c>
      <c r="K359" s="22">
        <v>3374.5</v>
      </c>
      <c r="L359"/>
    </row>
    <row r="360" spans="1:11" ht="12.75">
      <c r="A360" s="434">
        <v>23</v>
      </c>
      <c r="B360" s="434" t="s">
        <v>101</v>
      </c>
      <c r="C360" s="421">
        <v>2307403</v>
      </c>
      <c r="D360" s="423" t="s">
        <v>567</v>
      </c>
      <c r="E360" s="403">
        <v>1227</v>
      </c>
      <c r="F360" s="518">
        <v>20859</v>
      </c>
      <c r="G360" s="518">
        <v>62577</v>
      </c>
      <c r="H360" s="124">
        <v>42786</v>
      </c>
      <c r="I360" s="288">
        <v>10429.5</v>
      </c>
      <c r="J360" s="46">
        <v>42790</v>
      </c>
      <c r="K360" s="99">
        <v>10429.5</v>
      </c>
    </row>
    <row r="361" spans="1:11" ht="12.75">
      <c r="A361" s="434"/>
      <c r="B361" s="434"/>
      <c r="C361" s="421"/>
      <c r="D361" s="423"/>
      <c r="E361" s="434"/>
      <c r="F361" s="434"/>
      <c r="G361" s="434"/>
      <c r="H361" s="124">
        <v>42814</v>
      </c>
      <c r="I361" s="107">
        <v>10429.5</v>
      </c>
      <c r="J361" s="46">
        <v>42811</v>
      </c>
      <c r="K361" s="99">
        <v>10429.5</v>
      </c>
    </row>
    <row r="362" spans="1:11" ht="12.75">
      <c r="A362" s="434"/>
      <c r="B362" s="434"/>
      <c r="C362" s="421"/>
      <c r="D362" s="423"/>
      <c r="E362" s="434"/>
      <c r="F362" s="434"/>
      <c r="G362" s="434"/>
      <c r="H362" s="124">
        <v>42845</v>
      </c>
      <c r="I362" s="107">
        <v>10429.5</v>
      </c>
      <c r="J362" s="46">
        <v>42849</v>
      </c>
      <c r="K362" s="99">
        <v>10429.5</v>
      </c>
    </row>
    <row r="363" spans="1:11" ht="12.75">
      <c r="A363" s="434"/>
      <c r="B363" s="434"/>
      <c r="C363" s="421"/>
      <c r="D363" s="423"/>
      <c r="E363" s="434"/>
      <c r="F363" s="518"/>
      <c r="G363" s="518"/>
      <c r="H363" s="124">
        <v>42875</v>
      </c>
      <c r="I363" s="107">
        <v>10429.5</v>
      </c>
      <c r="J363" s="46">
        <v>42877</v>
      </c>
      <c r="K363" s="99">
        <v>10429.5</v>
      </c>
    </row>
    <row r="364" spans="1:11" ht="12.75">
      <c r="A364" s="434"/>
      <c r="B364" s="434"/>
      <c r="C364" s="421"/>
      <c r="D364" s="423"/>
      <c r="E364" s="434"/>
      <c r="F364" s="434"/>
      <c r="G364" s="434"/>
      <c r="H364" s="124">
        <v>42906</v>
      </c>
      <c r="I364" s="107">
        <v>10429.5</v>
      </c>
      <c r="J364" s="46">
        <v>42905</v>
      </c>
      <c r="K364" s="99">
        <v>10429.5</v>
      </c>
    </row>
    <row r="365" spans="1:12" ht="12.75">
      <c r="A365" s="434"/>
      <c r="B365" s="434"/>
      <c r="C365" s="421"/>
      <c r="D365" s="423"/>
      <c r="E365" s="434"/>
      <c r="F365" s="434"/>
      <c r="G365" s="434"/>
      <c r="H365" s="124">
        <v>42936</v>
      </c>
      <c r="I365" s="107">
        <v>10429.5</v>
      </c>
      <c r="J365" s="46">
        <v>42926</v>
      </c>
      <c r="K365" s="99">
        <v>10429.5</v>
      </c>
      <c r="L365" s="7"/>
    </row>
    <row r="366" spans="1:11" s="7" customFormat="1" ht="12.75">
      <c r="A366" s="433">
        <v>23</v>
      </c>
      <c r="B366" s="433" t="s">
        <v>101</v>
      </c>
      <c r="C366" s="422">
        <v>2307502</v>
      </c>
      <c r="D366" s="424" t="s">
        <v>568</v>
      </c>
      <c r="E366" s="399">
        <v>2561</v>
      </c>
      <c r="F366" s="519">
        <v>43537</v>
      </c>
      <c r="G366" s="519">
        <v>130611</v>
      </c>
      <c r="H366" s="148">
        <v>42786</v>
      </c>
      <c r="I366" s="287">
        <v>21768.5</v>
      </c>
      <c r="J366" s="21">
        <v>42818</v>
      </c>
      <c r="K366" s="22">
        <v>21768.5</v>
      </c>
    </row>
    <row r="367" spans="1:11" s="7" customFormat="1" ht="12.75">
      <c r="A367" s="433"/>
      <c r="B367" s="433"/>
      <c r="C367" s="422"/>
      <c r="D367" s="424"/>
      <c r="E367" s="433"/>
      <c r="F367" s="433"/>
      <c r="G367" s="433"/>
      <c r="H367" s="148">
        <v>42814</v>
      </c>
      <c r="I367" s="110">
        <v>21768.5</v>
      </c>
      <c r="J367" s="21">
        <v>42818</v>
      </c>
      <c r="K367" s="22">
        <v>21768.5</v>
      </c>
    </row>
    <row r="368" spans="1:11" s="7" customFormat="1" ht="12.75">
      <c r="A368" s="433"/>
      <c r="B368" s="433"/>
      <c r="C368" s="422"/>
      <c r="D368" s="424"/>
      <c r="E368" s="433"/>
      <c r="F368" s="433"/>
      <c r="G368" s="433"/>
      <c r="H368" s="148">
        <v>42845</v>
      </c>
      <c r="I368" s="110">
        <v>21768.5</v>
      </c>
      <c r="J368" s="21">
        <v>42845</v>
      </c>
      <c r="K368" s="22">
        <v>21768.5</v>
      </c>
    </row>
    <row r="369" spans="1:11" s="7" customFormat="1" ht="12.75">
      <c r="A369" s="433"/>
      <c r="B369" s="433"/>
      <c r="C369" s="422"/>
      <c r="D369" s="424"/>
      <c r="E369" s="433"/>
      <c r="F369" s="433"/>
      <c r="G369" s="433"/>
      <c r="H369" s="148">
        <v>42875</v>
      </c>
      <c r="I369" s="110">
        <v>21768.5</v>
      </c>
      <c r="J369" s="21">
        <v>42878</v>
      </c>
      <c r="K369" s="22">
        <v>21768.5</v>
      </c>
    </row>
    <row r="370" spans="1:11" s="7" customFormat="1" ht="12.75">
      <c r="A370" s="433"/>
      <c r="B370" s="433"/>
      <c r="C370" s="422"/>
      <c r="D370" s="424"/>
      <c r="E370" s="399"/>
      <c r="F370" s="519"/>
      <c r="G370" s="519"/>
      <c r="H370" s="148">
        <v>42906</v>
      </c>
      <c r="I370" s="110">
        <v>21768.5</v>
      </c>
      <c r="J370" s="21">
        <v>42906</v>
      </c>
      <c r="K370" s="22">
        <v>21768.5</v>
      </c>
    </row>
    <row r="371" spans="1:12" s="7" customFormat="1" ht="12.75">
      <c r="A371" s="433"/>
      <c r="B371" s="433"/>
      <c r="C371" s="422"/>
      <c r="D371" s="424"/>
      <c r="E371" s="433"/>
      <c r="F371" s="433"/>
      <c r="G371" s="433"/>
      <c r="H371" s="148">
        <v>42936</v>
      </c>
      <c r="I371" s="110">
        <v>21768.5</v>
      </c>
      <c r="J371" s="21">
        <v>42936</v>
      </c>
      <c r="K371" s="22">
        <v>21768.5</v>
      </c>
      <c r="L371"/>
    </row>
    <row r="372" spans="1:11" ht="12.75">
      <c r="A372" s="434">
        <v>23</v>
      </c>
      <c r="B372" s="434" t="s">
        <v>101</v>
      </c>
      <c r="C372" s="421">
        <v>2307601</v>
      </c>
      <c r="D372" s="423" t="s">
        <v>569</v>
      </c>
      <c r="E372" s="403">
        <v>1492</v>
      </c>
      <c r="F372" s="518">
        <v>25364</v>
      </c>
      <c r="G372" s="518">
        <v>76092</v>
      </c>
      <c r="H372" s="124">
        <v>42786</v>
      </c>
      <c r="I372" s="288">
        <v>12682</v>
      </c>
      <c r="J372" s="46">
        <v>42915</v>
      </c>
      <c r="K372" s="99">
        <v>12682</v>
      </c>
    </row>
    <row r="373" spans="1:11" ht="12.75">
      <c r="A373" s="434"/>
      <c r="B373" s="434"/>
      <c r="C373" s="421"/>
      <c r="D373" s="423"/>
      <c r="E373" s="434"/>
      <c r="F373" s="434"/>
      <c r="G373" s="434"/>
      <c r="H373" s="124">
        <v>42814</v>
      </c>
      <c r="I373" s="107">
        <v>12682</v>
      </c>
      <c r="J373" s="46">
        <v>42915</v>
      </c>
      <c r="K373" s="99">
        <v>12682</v>
      </c>
    </row>
    <row r="374" spans="1:11" ht="12.75">
      <c r="A374" s="434"/>
      <c r="B374" s="434"/>
      <c r="C374" s="421"/>
      <c r="D374" s="423"/>
      <c r="E374" s="434"/>
      <c r="F374" s="434"/>
      <c r="G374" s="434"/>
      <c r="H374" s="124">
        <v>42845</v>
      </c>
      <c r="I374" s="107">
        <v>12682</v>
      </c>
      <c r="J374" s="46">
        <v>42921</v>
      </c>
      <c r="K374" s="99">
        <v>12682</v>
      </c>
    </row>
    <row r="375" spans="1:11" ht="12.75">
      <c r="A375" s="434"/>
      <c r="B375" s="434"/>
      <c r="C375" s="421"/>
      <c r="D375" s="423"/>
      <c r="E375" s="434"/>
      <c r="F375" s="434"/>
      <c r="G375" s="434"/>
      <c r="H375" s="124">
        <v>42875</v>
      </c>
      <c r="I375" s="107">
        <v>12682</v>
      </c>
      <c r="J375" s="46">
        <v>42921</v>
      </c>
      <c r="K375" s="99">
        <v>12682</v>
      </c>
    </row>
    <row r="376" spans="1:11" ht="12.75">
      <c r="A376" s="434"/>
      <c r="B376" s="434"/>
      <c r="C376" s="421"/>
      <c r="D376" s="423"/>
      <c r="E376" s="434"/>
      <c r="F376" s="434"/>
      <c r="G376" s="434"/>
      <c r="H376" s="124">
        <v>42906</v>
      </c>
      <c r="I376" s="107">
        <v>12682</v>
      </c>
      <c r="J376" s="46">
        <v>42921</v>
      </c>
      <c r="K376" s="99">
        <v>12682</v>
      </c>
    </row>
    <row r="377" spans="1:12" ht="12.75">
      <c r="A377" s="434"/>
      <c r="B377" s="434"/>
      <c r="C377" s="421"/>
      <c r="D377" s="423"/>
      <c r="E377" s="403"/>
      <c r="F377" s="518"/>
      <c r="G377" s="518"/>
      <c r="H377" s="124">
        <v>42936</v>
      </c>
      <c r="I377" s="107">
        <v>12682</v>
      </c>
      <c r="J377" s="46">
        <v>42921</v>
      </c>
      <c r="K377" s="99">
        <v>12682</v>
      </c>
      <c r="L377" s="7"/>
    </row>
    <row r="378" spans="1:11" s="7" customFormat="1" ht="12.75">
      <c r="A378" s="433">
        <v>23</v>
      </c>
      <c r="B378" s="433" t="s">
        <v>101</v>
      </c>
      <c r="C378" s="422">
        <v>2307809</v>
      </c>
      <c r="D378" s="424" t="s">
        <v>570</v>
      </c>
      <c r="E378" s="433">
        <v>510</v>
      </c>
      <c r="F378" s="519">
        <v>8670</v>
      </c>
      <c r="G378" s="519">
        <v>26010</v>
      </c>
      <c r="H378" s="148">
        <v>42786</v>
      </c>
      <c r="I378" s="287">
        <v>4335</v>
      </c>
      <c r="J378" s="21">
        <v>42912</v>
      </c>
      <c r="K378" s="22">
        <v>4335</v>
      </c>
    </row>
    <row r="379" spans="1:11" s="7" customFormat="1" ht="12.75">
      <c r="A379" s="433"/>
      <c r="B379" s="433"/>
      <c r="C379" s="422"/>
      <c r="D379" s="424"/>
      <c r="E379" s="433"/>
      <c r="F379" s="433"/>
      <c r="G379" s="433"/>
      <c r="H379" s="148">
        <v>42814</v>
      </c>
      <c r="I379" s="110">
        <v>4335</v>
      </c>
      <c r="J379" s="21">
        <v>42912</v>
      </c>
      <c r="K379" s="22">
        <v>4335</v>
      </c>
    </row>
    <row r="380" spans="1:11" s="7" customFormat="1" ht="12.75">
      <c r="A380" s="433"/>
      <c r="B380" s="433"/>
      <c r="C380" s="422"/>
      <c r="D380" s="424"/>
      <c r="E380" s="433"/>
      <c r="F380" s="433"/>
      <c r="G380" s="433"/>
      <c r="H380" s="148">
        <v>42845</v>
      </c>
      <c r="I380" s="110">
        <v>4335</v>
      </c>
      <c r="J380" s="21">
        <v>42912</v>
      </c>
      <c r="K380" s="22">
        <v>4335</v>
      </c>
    </row>
    <row r="381" spans="1:11" s="7" customFormat="1" ht="12.75">
      <c r="A381" s="433"/>
      <c r="B381" s="433"/>
      <c r="C381" s="422"/>
      <c r="D381" s="424"/>
      <c r="E381" s="433"/>
      <c r="F381" s="433"/>
      <c r="G381" s="433"/>
      <c r="H381" s="148">
        <v>42875</v>
      </c>
      <c r="I381" s="110">
        <v>4335</v>
      </c>
      <c r="J381" s="21">
        <v>42912</v>
      </c>
      <c r="K381" s="22">
        <v>4335</v>
      </c>
    </row>
    <row r="382" spans="1:11" s="7" customFormat="1" ht="12.75">
      <c r="A382" s="433"/>
      <c r="B382" s="433"/>
      <c r="C382" s="422"/>
      <c r="D382" s="424"/>
      <c r="E382" s="433"/>
      <c r="F382" s="433"/>
      <c r="G382" s="433"/>
      <c r="H382" s="148">
        <v>42906</v>
      </c>
      <c r="I382" s="110">
        <v>4335</v>
      </c>
      <c r="J382" s="21">
        <v>42902</v>
      </c>
      <c r="K382" s="22">
        <v>4335</v>
      </c>
    </row>
    <row r="383" spans="1:11" s="7" customFormat="1" ht="12.75">
      <c r="A383" s="433"/>
      <c r="B383" s="433"/>
      <c r="C383" s="422"/>
      <c r="D383" s="424"/>
      <c r="E383" s="433"/>
      <c r="F383" s="433"/>
      <c r="G383" s="433"/>
      <c r="H383" s="148">
        <v>42936</v>
      </c>
      <c r="I383" s="110">
        <v>4335</v>
      </c>
      <c r="J383" s="21">
        <v>42902</v>
      </c>
      <c r="K383" s="22">
        <v>4335</v>
      </c>
    </row>
    <row r="384" spans="1:11" s="7" customFormat="1" ht="12.75">
      <c r="A384" s="434">
        <v>23</v>
      </c>
      <c r="B384" s="434" t="s">
        <v>101</v>
      </c>
      <c r="C384" s="421">
        <v>2307908</v>
      </c>
      <c r="D384" s="423" t="s">
        <v>571</v>
      </c>
      <c r="E384" s="403">
        <v>161</v>
      </c>
      <c r="F384" s="518">
        <v>2737</v>
      </c>
      <c r="G384" s="518">
        <v>8211</v>
      </c>
      <c r="H384" s="124">
        <v>42786</v>
      </c>
      <c r="I384" s="288">
        <v>1368.5</v>
      </c>
      <c r="J384" s="46">
        <v>42906</v>
      </c>
      <c r="K384" s="99">
        <v>1368.5</v>
      </c>
    </row>
    <row r="385" spans="1:11" s="7" customFormat="1" ht="12.75">
      <c r="A385" s="434"/>
      <c r="B385" s="434"/>
      <c r="C385" s="421"/>
      <c r="D385" s="423"/>
      <c r="E385" s="434"/>
      <c r="F385" s="434"/>
      <c r="G385" s="434"/>
      <c r="H385" s="124">
        <v>42814</v>
      </c>
      <c r="I385" s="107">
        <v>1368.5</v>
      </c>
      <c r="J385" s="46">
        <v>42906</v>
      </c>
      <c r="K385" s="99">
        <v>1368.5</v>
      </c>
    </row>
    <row r="386" spans="1:11" s="7" customFormat="1" ht="12.75">
      <c r="A386" s="434"/>
      <c r="B386" s="434"/>
      <c r="C386" s="421"/>
      <c r="D386" s="423"/>
      <c r="E386" s="434"/>
      <c r="F386" s="434"/>
      <c r="G386" s="434"/>
      <c r="H386" s="124">
        <v>42845</v>
      </c>
      <c r="I386" s="107">
        <v>1368.5</v>
      </c>
      <c r="J386" s="46">
        <v>42906</v>
      </c>
      <c r="K386" s="99">
        <v>1368.5</v>
      </c>
    </row>
    <row r="387" spans="1:11" s="7" customFormat="1" ht="12.75">
      <c r="A387" s="434"/>
      <c r="B387" s="434"/>
      <c r="C387" s="421"/>
      <c r="D387" s="423"/>
      <c r="E387" s="434"/>
      <c r="F387" s="434"/>
      <c r="G387" s="434"/>
      <c r="H387" s="124">
        <v>42875</v>
      </c>
      <c r="I387" s="107">
        <v>1368.5</v>
      </c>
      <c r="J387" s="46">
        <v>42906</v>
      </c>
      <c r="K387" s="99">
        <v>1368.5</v>
      </c>
    </row>
    <row r="388" spans="1:11" s="7" customFormat="1" ht="12.75">
      <c r="A388" s="434"/>
      <c r="B388" s="434"/>
      <c r="C388" s="421"/>
      <c r="D388" s="423"/>
      <c r="E388" s="434"/>
      <c r="F388" s="434"/>
      <c r="G388" s="434"/>
      <c r="H388" s="124">
        <v>42906</v>
      </c>
      <c r="I388" s="107">
        <v>1368.5</v>
      </c>
      <c r="J388" s="46">
        <v>42906</v>
      </c>
      <c r="K388" s="99">
        <v>1368.5</v>
      </c>
    </row>
    <row r="389" spans="1:12" s="7" customFormat="1" ht="12.75">
      <c r="A389" s="434"/>
      <c r="B389" s="434"/>
      <c r="C389" s="421"/>
      <c r="D389" s="423"/>
      <c r="E389" s="434"/>
      <c r="F389" s="434"/>
      <c r="G389" s="434"/>
      <c r="H389" s="124">
        <v>42936</v>
      </c>
      <c r="I389" s="107">
        <v>1368.5</v>
      </c>
      <c r="J389" s="46">
        <v>42934</v>
      </c>
      <c r="K389" s="99">
        <v>1368.5</v>
      </c>
      <c r="L389"/>
    </row>
    <row r="390" spans="1:11" ht="12.75">
      <c r="A390" s="463">
        <v>23</v>
      </c>
      <c r="B390" s="433" t="s">
        <v>101</v>
      </c>
      <c r="C390" s="524">
        <v>2308005</v>
      </c>
      <c r="D390" s="467" t="s">
        <v>572</v>
      </c>
      <c r="E390" s="525">
        <v>1065</v>
      </c>
      <c r="F390" s="523">
        <v>18105</v>
      </c>
      <c r="G390" s="523">
        <v>54315</v>
      </c>
      <c r="H390" s="148">
        <v>42786</v>
      </c>
      <c r="I390" s="287">
        <v>9052.5</v>
      </c>
      <c r="J390" s="16">
        <v>42934</v>
      </c>
      <c r="K390" s="143">
        <v>9052.5</v>
      </c>
    </row>
    <row r="391" spans="1:11" ht="12.75">
      <c r="A391" s="463"/>
      <c r="B391" s="433"/>
      <c r="C391" s="524"/>
      <c r="D391" s="467"/>
      <c r="E391" s="525"/>
      <c r="F391" s="523"/>
      <c r="G391" s="523"/>
      <c r="H391" s="148">
        <v>42814</v>
      </c>
      <c r="I391" s="110">
        <v>9052.5</v>
      </c>
      <c r="J391" s="16">
        <v>42935</v>
      </c>
      <c r="K391" s="143">
        <v>9052.5</v>
      </c>
    </row>
    <row r="392" spans="1:11" ht="12.75">
      <c r="A392" s="463"/>
      <c r="B392" s="433"/>
      <c r="C392" s="524"/>
      <c r="D392" s="467"/>
      <c r="E392" s="463"/>
      <c r="F392" s="463"/>
      <c r="G392" s="463"/>
      <c r="H392" s="148">
        <v>42845</v>
      </c>
      <c r="I392" s="110">
        <v>9052.5</v>
      </c>
      <c r="J392" s="16">
        <v>42969</v>
      </c>
      <c r="K392" s="143">
        <v>9052.5</v>
      </c>
    </row>
    <row r="393" spans="1:11" ht="12.75">
      <c r="A393" s="463"/>
      <c r="B393" s="433"/>
      <c r="C393" s="524"/>
      <c r="D393" s="467"/>
      <c r="E393" s="463"/>
      <c r="F393" s="463"/>
      <c r="G393" s="463"/>
      <c r="H393" s="148">
        <v>42875</v>
      </c>
      <c r="I393" s="110">
        <v>9052.5</v>
      </c>
      <c r="J393" s="16">
        <v>42969</v>
      </c>
      <c r="K393" s="143">
        <v>9052.5</v>
      </c>
    </row>
    <row r="394" spans="1:11" ht="12.75">
      <c r="A394" s="463"/>
      <c r="B394" s="433"/>
      <c r="C394" s="524"/>
      <c r="D394" s="467"/>
      <c r="E394" s="463"/>
      <c r="F394" s="463"/>
      <c r="G394" s="463"/>
      <c r="H394" s="148">
        <v>42906</v>
      </c>
      <c r="I394" s="110">
        <v>9052.5</v>
      </c>
      <c r="J394" s="16"/>
      <c r="K394" s="143"/>
    </row>
    <row r="395" spans="1:12" ht="12.75">
      <c r="A395" s="463"/>
      <c r="B395" s="433"/>
      <c r="C395" s="524"/>
      <c r="D395" s="467"/>
      <c r="E395" s="463"/>
      <c r="F395" s="463"/>
      <c r="G395" s="463"/>
      <c r="H395" s="148">
        <v>42936</v>
      </c>
      <c r="I395" s="110">
        <v>9052.5</v>
      </c>
      <c r="J395" s="16"/>
      <c r="K395" s="143"/>
      <c r="L395" s="7"/>
    </row>
    <row r="396" spans="1:11" s="7" customFormat="1" ht="12.75">
      <c r="A396" s="434">
        <v>23</v>
      </c>
      <c r="B396" s="434" t="s">
        <v>101</v>
      </c>
      <c r="C396" s="421">
        <v>2308104</v>
      </c>
      <c r="D396" s="423" t="s">
        <v>573</v>
      </c>
      <c r="E396" s="403">
        <v>3136</v>
      </c>
      <c r="F396" s="518">
        <v>53312</v>
      </c>
      <c r="G396" s="518">
        <v>159936</v>
      </c>
      <c r="H396" s="124">
        <v>42786</v>
      </c>
      <c r="I396" s="288">
        <v>26656</v>
      </c>
      <c r="J396" s="46">
        <v>42788</v>
      </c>
      <c r="K396" s="99">
        <v>26656</v>
      </c>
    </row>
    <row r="397" spans="1:11" s="7" customFormat="1" ht="12.75">
      <c r="A397" s="434"/>
      <c r="B397" s="434"/>
      <c r="C397" s="421"/>
      <c r="D397" s="423"/>
      <c r="E397" s="434"/>
      <c r="F397" s="434"/>
      <c r="G397" s="434"/>
      <c r="H397" s="124">
        <v>42814</v>
      </c>
      <c r="I397" s="107">
        <v>26656</v>
      </c>
      <c r="J397" s="46">
        <v>42828</v>
      </c>
      <c r="K397" s="99">
        <v>26656</v>
      </c>
    </row>
    <row r="398" spans="1:11" s="7" customFormat="1" ht="12.75">
      <c r="A398" s="434"/>
      <c r="B398" s="434"/>
      <c r="C398" s="421"/>
      <c r="D398" s="423"/>
      <c r="E398" s="434"/>
      <c r="F398" s="518"/>
      <c r="G398" s="518"/>
      <c r="H398" s="124">
        <v>42845</v>
      </c>
      <c r="I398" s="107">
        <v>26656</v>
      </c>
      <c r="J398" s="46">
        <v>42884</v>
      </c>
      <c r="K398" s="99">
        <v>26656</v>
      </c>
    </row>
    <row r="399" spans="1:11" s="7" customFormat="1" ht="12.75">
      <c r="A399" s="434"/>
      <c r="B399" s="434"/>
      <c r="C399" s="421"/>
      <c r="D399" s="423"/>
      <c r="E399" s="434"/>
      <c r="F399" s="434"/>
      <c r="G399" s="434"/>
      <c r="H399" s="124">
        <v>42875</v>
      </c>
      <c r="I399" s="107">
        <v>26656</v>
      </c>
      <c r="J399" s="46">
        <v>42884</v>
      </c>
      <c r="K399" s="99">
        <v>26656</v>
      </c>
    </row>
    <row r="400" spans="1:11" s="7" customFormat="1" ht="12.75">
      <c r="A400" s="434"/>
      <c r="B400" s="434"/>
      <c r="C400" s="421"/>
      <c r="D400" s="423"/>
      <c r="E400" s="434"/>
      <c r="F400" s="434"/>
      <c r="G400" s="434"/>
      <c r="H400" s="124">
        <v>42906</v>
      </c>
      <c r="I400" s="107">
        <v>26656</v>
      </c>
      <c r="J400" s="46">
        <v>42921</v>
      </c>
      <c r="K400" s="99">
        <v>26656</v>
      </c>
    </row>
    <row r="401" spans="1:12" s="7" customFormat="1" ht="12.75">
      <c r="A401" s="434"/>
      <c r="B401" s="434"/>
      <c r="C401" s="421"/>
      <c r="D401" s="423"/>
      <c r="E401" s="434"/>
      <c r="F401" s="434"/>
      <c r="G401" s="434"/>
      <c r="H401" s="124">
        <v>42936</v>
      </c>
      <c r="I401" s="107">
        <v>26656</v>
      </c>
      <c r="J401" s="46">
        <v>42926</v>
      </c>
      <c r="K401" s="99">
        <v>26656</v>
      </c>
      <c r="L401"/>
    </row>
    <row r="402" spans="1:11" ht="12.75">
      <c r="A402" s="463">
        <v>23</v>
      </c>
      <c r="B402" s="433" t="s">
        <v>101</v>
      </c>
      <c r="C402" s="524">
        <v>2308203</v>
      </c>
      <c r="D402" s="467" t="s">
        <v>574</v>
      </c>
      <c r="E402" s="463">
        <v>246</v>
      </c>
      <c r="F402" s="523">
        <v>4182</v>
      </c>
      <c r="G402" s="523">
        <v>12546</v>
      </c>
      <c r="H402" s="148">
        <v>42786</v>
      </c>
      <c r="I402" s="287">
        <v>2091</v>
      </c>
      <c r="J402" s="16">
        <v>42845</v>
      </c>
      <c r="K402" s="143">
        <v>2091</v>
      </c>
    </row>
    <row r="403" spans="1:11" ht="12.75">
      <c r="A403" s="463"/>
      <c r="B403" s="433"/>
      <c r="C403" s="524"/>
      <c r="D403" s="467"/>
      <c r="E403" s="463"/>
      <c r="F403" s="463"/>
      <c r="G403" s="463"/>
      <c r="H403" s="148">
        <v>42814</v>
      </c>
      <c r="I403" s="110">
        <v>2091</v>
      </c>
      <c r="J403" s="16">
        <v>42845</v>
      </c>
      <c r="K403" s="143">
        <v>2091</v>
      </c>
    </row>
    <row r="404" spans="1:11" ht="12.75">
      <c r="A404" s="463"/>
      <c r="B404" s="433"/>
      <c r="C404" s="524"/>
      <c r="D404" s="467"/>
      <c r="E404" s="463"/>
      <c r="F404" s="463"/>
      <c r="G404" s="463"/>
      <c r="H404" s="148">
        <v>42845</v>
      </c>
      <c r="I404" s="110">
        <v>2091</v>
      </c>
      <c r="J404" s="16">
        <v>42845</v>
      </c>
      <c r="K404" s="143">
        <v>2091</v>
      </c>
    </row>
    <row r="405" spans="1:11" ht="12.75">
      <c r="A405" s="463"/>
      <c r="B405" s="433"/>
      <c r="C405" s="524"/>
      <c r="D405" s="467"/>
      <c r="E405" s="463"/>
      <c r="F405" s="523"/>
      <c r="G405" s="523"/>
      <c r="H405" s="148">
        <v>42875</v>
      </c>
      <c r="I405" s="110">
        <v>2091</v>
      </c>
      <c r="J405" s="16">
        <v>42877</v>
      </c>
      <c r="K405" s="143">
        <v>2091</v>
      </c>
    </row>
    <row r="406" spans="1:11" ht="12.75">
      <c r="A406" s="463"/>
      <c r="B406" s="433"/>
      <c r="C406" s="524"/>
      <c r="D406" s="467"/>
      <c r="E406" s="463"/>
      <c r="F406" s="463"/>
      <c r="G406" s="463"/>
      <c r="H406" s="148">
        <v>42906</v>
      </c>
      <c r="I406" s="110">
        <v>2091</v>
      </c>
      <c r="J406" s="16">
        <v>42906</v>
      </c>
      <c r="K406" s="143">
        <v>2091</v>
      </c>
    </row>
    <row r="407" spans="1:12" ht="12.75">
      <c r="A407" s="463"/>
      <c r="B407" s="433"/>
      <c r="C407" s="524"/>
      <c r="D407" s="467"/>
      <c r="E407" s="463"/>
      <c r="F407" s="463"/>
      <c r="G407" s="463"/>
      <c r="H407" s="148">
        <v>42936</v>
      </c>
      <c r="I407" s="110">
        <v>2091</v>
      </c>
      <c r="J407" s="16">
        <v>42936</v>
      </c>
      <c r="K407" s="143">
        <v>2091</v>
      </c>
      <c r="L407" s="7"/>
    </row>
    <row r="408" spans="1:11" s="7" customFormat="1" ht="12.75">
      <c r="A408" s="434">
        <v>23</v>
      </c>
      <c r="B408" s="434" t="s">
        <v>101</v>
      </c>
      <c r="C408" s="421">
        <v>2308302</v>
      </c>
      <c r="D408" s="423" t="s">
        <v>575</v>
      </c>
      <c r="E408" s="403">
        <v>1026</v>
      </c>
      <c r="F408" s="518">
        <v>17442</v>
      </c>
      <c r="G408" s="518">
        <v>52326</v>
      </c>
      <c r="H408" s="124">
        <v>42786</v>
      </c>
      <c r="I408" s="288">
        <v>8721</v>
      </c>
      <c r="J408" s="46">
        <v>42907</v>
      </c>
      <c r="K408" s="99">
        <v>8721</v>
      </c>
    </row>
    <row r="409" spans="1:11" s="7" customFormat="1" ht="12.75">
      <c r="A409" s="434"/>
      <c r="B409" s="434"/>
      <c r="C409" s="421"/>
      <c r="D409" s="423"/>
      <c r="E409" s="434"/>
      <c r="F409" s="434"/>
      <c r="G409" s="434"/>
      <c r="H409" s="124">
        <v>42814</v>
      </c>
      <c r="I409" s="107">
        <v>8721</v>
      </c>
      <c r="J409" s="46">
        <v>42908</v>
      </c>
      <c r="K409" s="99">
        <v>8721</v>
      </c>
    </row>
    <row r="410" spans="1:11" s="7" customFormat="1" ht="12.75">
      <c r="A410" s="434"/>
      <c r="B410" s="434"/>
      <c r="C410" s="421"/>
      <c r="D410" s="423"/>
      <c r="E410" s="434"/>
      <c r="F410" s="434"/>
      <c r="G410" s="434"/>
      <c r="H410" s="124">
        <v>42845</v>
      </c>
      <c r="I410" s="107">
        <v>8721</v>
      </c>
      <c r="J410" s="46">
        <v>42929</v>
      </c>
      <c r="K410" s="99">
        <v>8721</v>
      </c>
    </row>
    <row r="411" spans="1:11" s="7" customFormat="1" ht="12.75">
      <c r="A411" s="434"/>
      <c r="B411" s="434"/>
      <c r="C411" s="421"/>
      <c r="D411" s="423"/>
      <c r="E411" s="434"/>
      <c r="F411" s="434"/>
      <c r="G411" s="434"/>
      <c r="H411" s="124">
        <v>42875</v>
      </c>
      <c r="I411" s="107">
        <v>8721</v>
      </c>
      <c r="J411" s="46">
        <v>42977</v>
      </c>
      <c r="K411" s="99">
        <v>8721</v>
      </c>
    </row>
    <row r="412" spans="1:11" s="7" customFormat="1" ht="12.75">
      <c r="A412" s="434"/>
      <c r="B412" s="434"/>
      <c r="C412" s="421"/>
      <c r="D412" s="423"/>
      <c r="E412" s="434"/>
      <c r="F412" s="518"/>
      <c r="G412" s="518"/>
      <c r="H412" s="124">
        <v>42906</v>
      </c>
      <c r="I412" s="107">
        <v>8721</v>
      </c>
      <c r="J412" s="46">
        <v>42977</v>
      </c>
      <c r="K412" s="99">
        <v>8721</v>
      </c>
    </row>
    <row r="413" spans="1:12" s="7" customFormat="1" ht="12.75">
      <c r="A413" s="434"/>
      <c r="B413" s="434"/>
      <c r="C413" s="421"/>
      <c r="D413" s="423"/>
      <c r="E413" s="434"/>
      <c r="F413" s="434"/>
      <c r="G413" s="434"/>
      <c r="H413" s="124">
        <v>42936</v>
      </c>
      <c r="I413" s="107">
        <v>8721</v>
      </c>
      <c r="J413" s="46">
        <v>42977</v>
      </c>
      <c r="K413" s="99">
        <v>8721</v>
      </c>
      <c r="L413"/>
    </row>
    <row r="414" spans="1:11" ht="12.75">
      <c r="A414" s="463">
        <v>23</v>
      </c>
      <c r="B414" s="433" t="s">
        <v>101</v>
      </c>
      <c r="C414" s="524">
        <v>2308377</v>
      </c>
      <c r="D414" s="467" t="s">
        <v>576</v>
      </c>
      <c r="E414" s="463">
        <v>656</v>
      </c>
      <c r="F414" s="523">
        <v>11152</v>
      </c>
      <c r="G414" s="523">
        <v>33456</v>
      </c>
      <c r="H414" s="148">
        <v>42786</v>
      </c>
      <c r="I414" s="287">
        <v>5576</v>
      </c>
      <c r="J414" s="16">
        <v>42912</v>
      </c>
      <c r="K414" s="143">
        <v>5576</v>
      </c>
    </row>
    <row r="415" spans="1:11" ht="12.75">
      <c r="A415" s="463"/>
      <c r="B415" s="433"/>
      <c r="C415" s="524"/>
      <c r="D415" s="467"/>
      <c r="E415" s="463"/>
      <c r="F415" s="463"/>
      <c r="G415" s="463"/>
      <c r="H415" s="148">
        <v>42814</v>
      </c>
      <c r="I415" s="110">
        <v>5576</v>
      </c>
      <c r="J415" s="16">
        <v>42912</v>
      </c>
      <c r="K415" s="143">
        <v>5576</v>
      </c>
    </row>
    <row r="416" spans="1:11" ht="12.75">
      <c r="A416" s="463"/>
      <c r="B416" s="433"/>
      <c r="C416" s="524"/>
      <c r="D416" s="467"/>
      <c r="E416" s="463"/>
      <c r="F416" s="463"/>
      <c r="G416" s="463"/>
      <c r="H416" s="148">
        <v>42845</v>
      </c>
      <c r="I416" s="110">
        <v>5576</v>
      </c>
      <c r="J416" s="16">
        <v>42926</v>
      </c>
      <c r="K416" s="143">
        <v>5576</v>
      </c>
    </row>
    <row r="417" spans="1:11" ht="12.75">
      <c r="A417" s="463"/>
      <c r="B417" s="433"/>
      <c r="C417" s="524"/>
      <c r="D417" s="467"/>
      <c r="E417" s="463"/>
      <c r="F417" s="463"/>
      <c r="G417" s="463"/>
      <c r="H417" s="148">
        <v>42875</v>
      </c>
      <c r="I417" s="110">
        <v>5576</v>
      </c>
      <c r="J417" s="16">
        <v>42926</v>
      </c>
      <c r="K417" s="143">
        <v>5576</v>
      </c>
    </row>
    <row r="418" spans="1:11" ht="12.75">
      <c r="A418" s="463"/>
      <c r="B418" s="433"/>
      <c r="C418" s="524"/>
      <c r="D418" s="467"/>
      <c r="E418" s="463"/>
      <c r="F418" s="463"/>
      <c r="G418" s="463"/>
      <c r="H418" s="148">
        <v>42906</v>
      </c>
      <c r="I418" s="110">
        <v>5576</v>
      </c>
      <c r="J418" s="16">
        <v>42957</v>
      </c>
      <c r="K418" s="143">
        <v>5576</v>
      </c>
    </row>
    <row r="419" spans="1:12" ht="12.75">
      <c r="A419" s="463"/>
      <c r="B419" s="433"/>
      <c r="C419" s="524"/>
      <c r="D419" s="467"/>
      <c r="E419" s="525"/>
      <c r="F419" s="523"/>
      <c r="G419" s="523"/>
      <c r="H419" s="148">
        <v>42936</v>
      </c>
      <c r="I419" s="110">
        <v>5576</v>
      </c>
      <c r="J419" s="16">
        <v>42957</v>
      </c>
      <c r="K419" s="143">
        <v>5576</v>
      </c>
      <c r="L419" s="7"/>
    </row>
    <row r="420" spans="1:11" s="7" customFormat="1" ht="12.75">
      <c r="A420" s="434">
        <v>23</v>
      </c>
      <c r="B420" s="434" t="s">
        <v>101</v>
      </c>
      <c r="C420" s="421">
        <v>2308401</v>
      </c>
      <c r="D420" s="423" t="s">
        <v>577</v>
      </c>
      <c r="E420" s="403">
        <v>1917</v>
      </c>
      <c r="F420" s="518">
        <v>32589</v>
      </c>
      <c r="G420" s="518">
        <v>97767</v>
      </c>
      <c r="H420" s="124">
        <v>42786</v>
      </c>
      <c r="I420" s="288">
        <v>16294.5</v>
      </c>
      <c r="J420" s="46">
        <v>42909</v>
      </c>
      <c r="K420" s="99">
        <v>16294.5</v>
      </c>
    </row>
    <row r="421" spans="1:11" s="7" customFormat="1" ht="12.75">
      <c r="A421" s="434"/>
      <c r="B421" s="434"/>
      <c r="C421" s="421"/>
      <c r="D421" s="423"/>
      <c r="E421" s="434"/>
      <c r="F421" s="434"/>
      <c r="G421" s="434"/>
      <c r="H421" s="124">
        <v>42814</v>
      </c>
      <c r="I421" s="107">
        <v>16294.5</v>
      </c>
      <c r="J421" s="46">
        <v>42909</v>
      </c>
      <c r="K421" s="99">
        <v>16294.5</v>
      </c>
    </row>
    <row r="422" spans="1:11" s="7" customFormat="1" ht="12.75">
      <c r="A422" s="434"/>
      <c r="B422" s="434"/>
      <c r="C422" s="421"/>
      <c r="D422" s="423"/>
      <c r="E422" s="434"/>
      <c r="F422" s="434"/>
      <c r="G422" s="434"/>
      <c r="H422" s="124">
        <v>42845</v>
      </c>
      <c r="I422" s="107">
        <v>16294.5</v>
      </c>
      <c r="J422" s="46"/>
      <c r="K422" s="99"/>
    </row>
    <row r="423" spans="1:11" s="7" customFormat="1" ht="12.75">
      <c r="A423" s="434"/>
      <c r="B423" s="434"/>
      <c r="C423" s="421"/>
      <c r="D423" s="423"/>
      <c r="E423" s="434"/>
      <c r="F423" s="434"/>
      <c r="G423" s="434"/>
      <c r="H423" s="124">
        <v>42875</v>
      </c>
      <c r="I423" s="107">
        <v>16294.5</v>
      </c>
      <c r="J423" s="46"/>
      <c r="K423" s="99"/>
    </row>
    <row r="424" spans="1:11" s="7" customFormat="1" ht="12.75">
      <c r="A424" s="434"/>
      <c r="B424" s="434"/>
      <c r="C424" s="421"/>
      <c r="D424" s="423"/>
      <c r="E424" s="434"/>
      <c r="F424" s="434"/>
      <c r="G424" s="434"/>
      <c r="H424" s="124">
        <v>42906</v>
      </c>
      <c r="I424" s="107">
        <v>16294.5</v>
      </c>
      <c r="J424" s="46"/>
      <c r="K424" s="99"/>
    </row>
    <row r="425" spans="1:11" s="7" customFormat="1" ht="12.75">
      <c r="A425" s="434"/>
      <c r="B425" s="434"/>
      <c r="C425" s="421"/>
      <c r="D425" s="423"/>
      <c r="E425" s="434"/>
      <c r="F425" s="434"/>
      <c r="G425" s="434"/>
      <c r="H425" s="124">
        <v>42936</v>
      </c>
      <c r="I425" s="107">
        <v>16294.5</v>
      </c>
      <c r="J425" s="46"/>
      <c r="K425" s="99"/>
    </row>
    <row r="426" spans="1:11" s="7" customFormat="1" ht="12.75">
      <c r="A426" s="463">
        <v>23</v>
      </c>
      <c r="B426" s="433" t="s">
        <v>101</v>
      </c>
      <c r="C426" s="524">
        <v>2308500</v>
      </c>
      <c r="D426" s="467" t="s">
        <v>578</v>
      </c>
      <c r="E426" s="525">
        <v>4532</v>
      </c>
      <c r="F426" s="523">
        <v>77044</v>
      </c>
      <c r="G426" s="523">
        <v>231132</v>
      </c>
      <c r="H426" s="148">
        <v>42786</v>
      </c>
      <c r="I426" s="287">
        <v>38522</v>
      </c>
      <c r="J426" s="31">
        <v>42818</v>
      </c>
      <c r="K426" s="149">
        <v>38522</v>
      </c>
    </row>
    <row r="427" spans="1:11" s="7" customFormat="1" ht="12.75">
      <c r="A427" s="463"/>
      <c r="B427" s="433"/>
      <c r="C427" s="524"/>
      <c r="D427" s="467"/>
      <c r="E427" s="463"/>
      <c r="F427" s="463"/>
      <c r="G427" s="463"/>
      <c r="H427" s="148">
        <v>42814</v>
      </c>
      <c r="I427" s="110">
        <v>38522</v>
      </c>
      <c r="J427" s="31">
        <v>42818</v>
      </c>
      <c r="K427" s="149">
        <v>38522</v>
      </c>
    </row>
    <row r="428" spans="1:11" s="7" customFormat="1" ht="12.75">
      <c r="A428" s="463"/>
      <c r="B428" s="433"/>
      <c r="C428" s="524"/>
      <c r="D428" s="467"/>
      <c r="E428" s="463"/>
      <c r="F428" s="463"/>
      <c r="G428" s="463"/>
      <c r="H428" s="148">
        <v>42845</v>
      </c>
      <c r="I428" s="110">
        <v>38522</v>
      </c>
      <c r="J428" s="31">
        <v>42905</v>
      </c>
      <c r="K428" s="149">
        <v>38522</v>
      </c>
    </row>
    <row r="429" spans="1:11" s="7" customFormat="1" ht="12.75">
      <c r="A429" s="463"/>
      <c r="B429" s="433"/>
      <c r="C429" s="524"/>
      <c r="D429" s="467"/>
      <c r="E429" s="463"/>
      <c r="F429" s="463"/>
      <c r="G429" s="463"/>
      <c r="H429" s="148">
        <v>42875</v>
      </c>
      <c r="I429" s="110">
        <v>38522</v>
      </c>
      <c r="J429" s="31">
        <v>42905</v>
      </c>
      <c r="K429" s="149">
        <v>38522</v>
      </c>
    </row>
    <row r="430" spans="1:11" s="7" customFormat="1" ht="12.75">
      <c r="A430" s="463"/>
      <c r="B430" s="433"/>
      <c r="C430" s="524"/>
      <c r="D430" s="467"/>
      <c r="E430" s="463"/>
      <c r="F430" s="463"/>
      <c r="G430" s="463"/>
      <c r="H430" s="148">
        <v>42906</v>
      </c>
      <c r="I430" s="110">
        <v>38522</v>
      </c>
      <c r="J430" s="31">
        <v>42905</v>
      </c>
      <c r="K430" s="149">
        <v>38522</v>
      </c>
    </row>
    <row r="431" spans="1:12" s="7" customFormat="1" ht="12.75">
      <c r="A431" s="463"/>
      <c r="B431" s="433"/>
      <c r="C431" s="524"/>
      <c r="D431" s="467"/>
      <c r="E431" s="463"/>
      <c r="F431" s="463"/>
      <c r="G431" s="463"/>
      <c r="H431" s="148">
        <v>42936</v>
      </c>
      <c r="I431" s="110">
        <v>38522</v>
      </c>
      <c r="J431" s="31">
        <v>42915</v>
      </c>
      <c r="K431" s="149">
        <v>38522</v>
      </c>
      <c r="L431"/>
    </row>
    <row r="432" spans="1:11" ht="12.75">
      <c r="A432" s="434">
        <v>23</v>
      </c>
      <c r="B432" s="434" t="s">
        <v>101</v>
      </c>
      <c r="C432" s="421">
        <v>2308609</v>
      </c>
      <c r="D432" s="423" t="s">
        <v>579</v>
      </c>
      <c r="E432" s="403">
        <v>1531</v>
      </c>
      <c r="F432" s="518">
        <v>26027</v>
      </c>
      <c r="G432" s="518">
        <v>78081</v>
      </c>
      <c r="H432" s="124">
        <v>42786</v>
      </c>
      <c r="I432" s="288">
        <v>13013.5</v>
      </c>
      <c r="J432" s="46">
        <v>42816</v>
      </c>
      <c r="K432" s="99">
        <v>13013.5</v>
      </c>
    </row>
    <row r="433" spans="1:11" ht="12.75">
      <c r="A433" s="434"/>
      <c r="B433" s="434"/>
      <c r="C433" s="421"/>
      <c r="D433" s="423"/>
      <c r="E433" s="403"/>
      <c r="F433" s="518"/>
      <c r="G433" s="518"/>
      <c r="H433" s="124">
        <v>42814</v>
      </c>
      <c r="I433" s="107">
        <v>13013.5</v>
      </c>
      <c r="J433" s="46">
        <v>42816</v>
      </c>
      <c r="K433" s="99">
        <v>13013.5</v>
      </c>
    </row>
    <row r="434" spans="1:11" ht="12.75">
      <c r="A434" s="434"/>
      <c r="B434" s="434"/>
      <c r="C434" s="421"/>
      <c r="D434" s="423"/>
      <c r="E434" s="434"/>
      <c r="F434" s="434"/>
      <c r="G434" s="434"/>
      <c r="H434" s="124">
        <v>42845</v>
      </c>
      <c r="I434" s="107">
        <v>13013.5</v>
      </c>
      <c r="J434" s="46">
        <v>42836</v>
      </c>
      <c r="K434" s="99">
        <v>13013.5</v>
      </c>
    </row>
    <row r="435" spans="1:11" ht="12.75">
      <c r="A435" s="434"/>
      <c r="B435" s="434"/>
      <c r="C435" s="421"/>
      <c r="D435" s="423"/>
      <c r="E435" s="434"/>
      <c r="F435" s="434"/>
      <c r="G435" s="434"/>
      <c r="H435" s="124">
        <v>42875</v>
      </c>
      <c r="I435" s="107">
        <v>13013.5</v>
      </c>
      <c r="J435" s="46">
        <v>42871</v>
      </c>
      <c r="K435" s="99">
        <v>13013.5</v>
      </c>
    </row>
    <row r="436" spans="1:11" ht="12.75">
      <c r="A436" s="434"/>
      <c r="B436" s="434"/>
      <c r="C436" s="421"/>
      <c r="D436" s="423"/>
      <c r="E436" s="434"/>
      <c r="F436" s="434"/>
      <c r="G436" s="434"/>
      <c r="H436" s="124">
        <v>42906</v>
      </c>
      <c r="I436" s="107">
        <v>13013.5</v>
      </c>
      <c r="J436" s="46">
        <v>42906</v>
      </c>
      <c r="K436" s="99">
        <v>13013.5</v>
      </c>
    </row>
    <row r="437" spans="1:11" ht="12.75">
      <c r="A437" s="434"/>
      <c r="B437" s="434"/>
      <c r="C437" s="421"/>
      <c r="D437" s="423"/>
      <c r="E437" s="434"/>
      <c r="F437" s="434"/>
      <c r="G437" s="434"/>
      <c r="H437" s="124">
        <v>42936</v>
      </c>
      <c r="I437" s="107">
        <v>13013.5</v>
      </c>
      <c r="J437" s="46">
        <v>42929</v>
      </c>
      <c r="K437" s="99">
        <v>13013.5</v>
      </c>
    </row>
    <row r="438" spans="1:11" ht="12.75">
      <c r="A438" s="463">
        <v>23</v>
      </c>
      <c r="B438" s="433" t="s">
        <v>101</v>
      </c>
      <c r="C438" s="524">
        <v>2308807</v>
      </c>
      <c r="D438" s="467" t="s">
        <v>580</v>
      </c>
      <c r="E438" s="463">
        <v>218</v>
      </c>
      <c r="F438" s="523">
        <v>3706</v>
      </c>
      <c r="G438" s="523">
        <v>11118</v>
      </c>
      <c r="H438" s="148">
        <v>42786</v>
      </c>
      <c r="I438" s="287">
        <v>1853</v>
      </c>
      <c r="J438" s="16">
        <v>42941</v>
      </c>
      <c r="K438" s="143">
        <v>1853</v>
      </c>
    </row>
    <row r="439" spans="1:11" ht="12.75">
      <c r="A439" s="463"/>
      <c r="B439" s="433"/>
      <c r="C439" s="524"/>
      <c r="D439" s="467"/>
      <c r="E439" s="463"/>
      <c r="F439" s="463"/>
      <c r="G439" s="463"/>
      <c r="H439" s="148">
        <v>42814</v>
      </c>
      <c r="I439" s="110">
        <v>1853</v>
      </c>
      <c r="J439" s="16">
        <v>42941</v>
      </c>
      <c r="K439" s="143">
        <v>1853</v>
      </c>
    </row>
    <row r="440" spans="1:11" ht="12.75">
      <c r="A440" s="463"/>
      <c r="B440" s="433"/>
      <c r="C440" s="524"/>
      <c r="D440" s="467"/>
      <c r="E440" s="463"/>
      <c r="F440" s="523"/>
      <c r="G440" s="523"/>
      <c r="H440" s="148">
        <v>42845</v>
      </c>
      <c r="I440" s="110">
        <v>1853</v>
      </c>
      <c r="J440" s="16">
        <v>42941</v>
      </c>
      <c r="K440" s="143">
        <v>1853</v>
      </c>
    </row>
    <row r="441" spans="1:11" ht="12.75">
      <c r="A441" s="463"/>
      <c r="B441" s="433"/>
      <c r="C441" s="524"/>
      <c r="D441" s="467"/>
      <c r="E441" s="463"/>
      <c r="F441" s="463"/>
      <c r="G441" s="463"/>
      <c r="H441" s="148">
        <v>42875</v>
      </c>
      <c r="I441" s="110">
        <v>1853</v>
      </c>
      <c r="J441" s="16">
        <v>42941</v>
      </c>
      <c r="K441" s="143">
        <v>1853</v>
      </c>
    </row>
    <row r="442" spans="1:11" ht="12.75">
      <c r="A442" s="463"/>
      <c r="B442" s="433"/>
      <c r="C442" s="524"/>
      <c r="D442" s="467"/>
      <c r="E442" s="463"/>
      <c r="F442" s="463"/>
      <c r="G442" s="463"/>
      <c r="H442" s="148">
        <v>42906</v>
      </c>
      <c r="I442" s="110">
        <v>1853</v>
      </c>
      <c r="J442" s="16">
        <v>42941</v>
      </c>
      <c r="K442" s="143">
        <v>1853</v>
      </c>
    </row>
    <row r="443" spans="1:12" ht="12.75">
      <c r="A443" s="463"/>
      <c r="B443" s="433"/>
      <c r="C443" s="524"/>
      <c r="D443" s="467"/>
      <c r="E443" s="463"/>
      <c r="F443" s="463"/>
      <c r="G443" s="463"/>
      <c r="H443" s="148">
        <v>42936</v>
      </c>
      <c r="I443" s="110">
        <v>1853</v>
      </c>
      <c r="J443" s="16">
        <v>42941</v>
      </c>
      <c r="K443" s="143">
        <v>1853</v>
      </c>
      <c r="L443" s="7"/>
    </row>
    <row r="444" spans="1:11" s="7" customFormat="1" ht="12.75">
      <c r="A444" s="434">
        <v>23</v>
      </c>
      <c r="B444" s="434" t="s">
        <v>101</v>
      </c>
      <c r="C444" s="421">
        <v>2308906</v>
      </c>
      <c r="D444" s="423" t="s">
        <v>581</v>
      </c>
      <c r="E444" s="403">
        <v>1178</v>
      </c>
      <c r="F444" s="518">
        <v>20026</v>
      </c>
      <c r="G444" s="518">
        <v>60078</v>
      </c>
      <c r="H444" s="124">
        <v>42786</v>
      </c>
      <c r="I444" s="288">
        <v>10013</v>
      </c>
      <c r="J444" s="46">
        <v>42906</v>
      </c>
      <c r="K444" s="99">
        <v>10013</v>
      </c>
    </row>
    <row r="445" spans="1:11" s="7" customFormat="1" ht="12.75">
      <c r="A445" s="434"/>
      <c r="B445" s="434"/>
      <c r="C445" s="421"/>
      <c r="D445" s="423"/>
      <c r="E445" s="434"/>
      <c r="F445" s="434"/>
      <c r="G445" s="434"/>
      <c r="H445" s="124">
        <v>42814</v>
      </c>
      <c r="I445" s="107">
        <v>10013</v>
      </c>
      <c r="J445" s="46">
        <v>42905</v>
      </c>
      <c r="K445" s="99">
        <v>10013</v>
      </c>
    </row>
    <row r="446" spans="1:11" s="7" customFormat="1" ht="12.75">
      <c r="A446" s="434"/>
      <c r="B446" s="434"/>
      <c r="C446" s="421"/>
      <c r="D446" s="423"/>
      <c r="E446" s="434"/>
      <c r="F446" s="434"/>
      <c r="G446" s="434"/>
      <c r="H446" s="124">
        <v>42845</v>
      </c>
      <c r="I446" s="107">
        <v>10013</v>
      </c>
      <c r="J446" s="46">
        <v>42905</v>
      </c>
      <c r="K446" s="99">
        <v>10013</v>
      </c>
    </row>
    <row r="447" spans="1:11" s="7" customFormat="1" ht="12.75">
      <c r="A447" s="434"/>
      <c r="B447" s="434"/>
      <c r="C447" s="421"/>
      <c r="D447" s="423"/>
      <c r="E447" s="434"/>
      <c r="F447" s="518"/>
      <c r="G447" s="518"/>
      <c r="H447" s="124">
        <v>42875</v>
      </c>
      <c r="I447" s="107">
        <v>10013</v>
      </c>
      <c r="J447" s="46">
        <v>42905</v>
      </c>
      <c r="K447" s="99">
        <v>10013</v>
      </c>
    </row>
    <row r="448" spans="1:11" s="7" customFormat="1" ht="12.75">
      <c r="A448" s="434"/>
      <c r="B448" s="434"/>
      <c r="C448" s="421"/>
      <c r="D448" s="423"/>
      <c r="E448" s="434"/>
      <c r="F448" s="434"/>
      <c r="G448" s="434"/>
      <c r="H448" s="124">
        <v>42906</v>
      </c>
      <c r="I448" s="107">
        <v>10013</v>
      </c>
      <c r="J448" s="46">
        <v>42905</v>
      </c>
      <c r="K448" s="99">
        <v>10013</v>
      </c>
    </row>
    <row r="449" spans="1:12" s="7" customFormat="1" ht="12.75">
      <c r="A449" s="434"/>
      <c r="B449" s="434"/>
      <c r="C449" s="421"/>
      <c r="D449" s="423"/>
      <c r="E449" s="434"/>
      <c r="F449" s="434"/>
      <c r="G449" s="434"/>
      <c r="H449" s="124">
        <v>42936</v>
      </c>
      <c r="I449" s="107">
        <v>10013</v>
      </c>
      <c r="J449" s="46">
        <v>42928</v>
      </c>
      <c r="K449" s="99">
        <v>10013</v>
      </c>
      <c r="L449"/>
    </row>
    <row r="450" spans="1:11" ht="12.75">
      <c r="A450" s="463">
        <v>23</v>
      </c>
      <c r="B450" s="433" t="s">
        <v>101</v>
      </c>
      <c r="C450" s="524">
        <v>2309003</v>
      </c>
      <c r="D450" s="467" t="s">
        <v>582</v>
      </c>
      <c r="E450" s="463">
        <v>722</v>
      </c>
      <c r="F450" s="523">
        <v>12274</v>
      </c>
      <c r="G450" s="523">
        <v>36822</v>
      </c>
      <c r="H450" s="148">
        <v>42786</v>
      </c>
      <c r="I450" s="287">
        <v>6137</v>
      </c>
      <c r="J450" s="16">
        <v>42927</v>
      </c>
      <c r="K450" s="143">
        <v>6137</v>
      </c>
    </row>
    <row r="451" spans="1:11" ht="12.75">
      <c r="A451" s="463"/>
      <c r="B451" s="433"/>
      <c r="C451" s="524"/>
      <c r="D451" s="467"/>
      <c r="E451" s="463"/>
      <c r="F451" s="463"/>
      <c r="G451" s="463"/>
      <c r="H451" s="148">
        <v>42814</v>
      </c>
      <c r="I451" s="110">
        <v>6137</v>
      </c>
      <c r="J451" s="16">
        <v>42927</v>
      </c>
      <c r="K451" s="143">
        <v>6137</v>
      </c>
    </row>
    <row r="452" spans="1:11" ht="12.75">
      <c r="A452" s="463"/>
      <c r="B452" s="433"/>
      <c r="C452" s="524"/>
      <c r="D452" s="467"/>
      <c r="E452" s="463"/>
      <c r="F452" s="463"/>
      <c r="G452" s="463"/>
      <c r="H452" s="148">
        <v>42845</v>
      </c>
      <c r="I452" s="110">
        <v>6137</v>
      </c>
      <c r="J452" s="16">
        <v>42926</v>
      </c>
      <c r="K452" s="143">
        <v>6137</v>
      </c>
    </row>
    <row r="453" spans="1:11" ht="12.75">
      <c r="A453" s="463"/>
      <c r="B453" s="433"/>
      <c r="C453" s="524"/>
      <c r="D453" s="467"/>
      <c r="E453" s="463"/>
      <c r="F453" s="463"/>
      <c r="G453" s="463"/>
      <c r="H453" s="148">
        <v>42875</v>
      </c>
      <c r="I453" s="110">
        <v>6137</v>
      </c>
      <c r="J453" s="16">
        <v>42926</v>
      </c>
      <c r="K453" s="143">
        <v>6137</v>
      </c>
    </row>
    <row r="454" spans="1:11" ht="12.75">
      <c r="A454" s="463"/>
      <c r="B454" s="433"/>
      <c r="C454" s="524"/>
      <c r="D454" s="467"/>
      <c r="E454" s="525"/>
      <c r="F454" s="523"/>
      <c r="G454" s="523"/>
      <c r="H454" s="148">
        <v>42906</v>
      </c>
      <c r="I454" s="110">
        <v>6137</v>
      </c>
      <c r="J454" s="16">
        <v>42926</v>
      </c>
      <c r="K454" s="143">
        <v>6137</v>
      </c>
    </row>
    <row r="455" spans="1:12" ht="12.75">
      <c r="A455" s="463"/>
      <c r="B455" s="433"/>
      <c r="C455" s="524"/>
      <c r="D455" s="467"/>
      <c r="E455" s="463"/>
      <c r="F455" s="463"/>
      <c r="G455" s="463"/>
      <c r="H455" s="148">
        <v>42936</v>
      </c>
      <c r="I455" s="110">
        <v>6137</v>
      </c>
      <c r="J455" s="16">
        <v>42927</v>
      </c>
      <c r="K455" s="143">
        <v>6137</v>
      </c>
      <c r="L455" s="7"/>
    </row>
    <row r="456" spans="1:11" s="7" customFormat="1" ht="12.75">
      <c r="A456" s="434">
        <v>23</v>
      </c>
      <c r="B456" s="434" t="s">
        <v>101</v>
      </c>
      <c r="C456" s="421">
        <v>2309201</v>
      </c>
      <c r="D456" s="423" t="s">
        <v>583</v>
      </c>
      <c r="E456" s="434">
        <v>336</v>
      </c>
      <c r="F456" s="518">
        <v>5712</v>
      </c>
      <c r="G456" s="518">
        <v>17136</v>
      </c>
      <c r="H456" s="124">
        <v>42786</v>
      </c>
      <c r="I456" s="288">
        <v>2856</v>
      </c>
      <c r="J456" s="46">
        <v>42788</v>
      </c>
      <c r="K456" s="99">
        <v>2856</v>
      </c>
    </row>
    <row r="457" spans="1:11" s="7" customFormat="1" ht="12.75">
      <c r="A457" s="434"/>
      <c r="B457" s="434"/>
      <c r="C457" s="421"/>
      <c r="D457" s="423"/>
      <c r="E457" s="434"/>
      <c r="F457" s="434"/>
      <c r="G457" s="434"/>
      <c r="H457" s="124">
        <v>42814</v>
      </c>
      <c r="I457" s="107">
        <v>2856</v>
      </c>
      <c r="J457" s="46">
        <v>42804</v>
      </c>
      <c r="K457" s="99">
        <v>2856</v>
      </c>
    </row>
    <row r="458" spans="1:11" s="7" customFormat="1" ht="12.75">
      <c r="A458" s="434"/>
      <c r="B458" s="434"/>
      <c r="C458" s="421"/>
      <c r="D458" s="423"/>
      <c r="E458" s="434"/>
      <c r="F458" s="434"/>
      <c r="G458" s="434"/>
      <c r="H458" s="124">
        <v>42845</v>
      </c>
      <c r="I458" s="107">
        <v>2856</v>
      </c>
      <c r="J458" s="46">
        <v>42824</v>
      </c>
      <c r="K458" s="99">
        <v>2856</v>
      </c>
    </row>
    <row r="459" spans="1:11" s="7" customFormat="1" ht="12.75">
      <c r="A459" s="434"/>
      <c r="B459" s="434"/>
      <c r="C459" s="421"/>
      <c r="D459" s="423"/>
      <c r="E459" s="434"/>
      <c r="F459" s="434"/>
      <c r="G459" s="434"/>
      <c r="H459" s="124">
        <v>42875</v>
      </c>
      <c r="I459" s="107">
        <v>2856</v>
      </c>
      <c r="J459" s="46">
        <v>42845</v>
      </c>
      <c r="K459" s="99">
        <v>2856</v>
      </c>
    </row>
    <row r="460" spans="1:11" s="7" customFormat="1" ht="12.75">
      <c r="A460" s="434"/>
      <c r="B460" s="434"/>
      <c r="C460" s="421"/>
      <c r="D460" s="423"/>
      <c r="E460" s="434"/>
      <c r="F460" s="434"/>
      <c r="G460" s="434"/>
      <c r="H460" s="124">
        <v>42906</v>
      </c>
      <c r="I460" s="107">
        <v>2856</v>
      </c>
      <c r="J460" s="46">
        <v>42865</v>
      </c>
      <c r="K460" s="99">
        <v>2856</v>
      </c>
    </row>
    <row r="461" spans="1:12" s="7" customFormat="1" ht="12.75">
      <c r="A461" s="434"/>
      <c r="B461" s="434"/>
      <c r="C461" s="421"/>
      <c r="D461" s="423"/>
      <c r="E461" s="403"/>
      <c r="F461" s="518"/>
      <c r="G461" s="518"/>
      <c r="H461" s="124">
        <v>42936</v>
      </c>
      <c r="I461" s="107">
        <v>2856</v>
      </c>
      <c r="J461" s="46">
        <v>42865</v>
      </c>
      <c r="K461" s="99">
        <v>2856</v>
      </c>
      <c r="L461"/>
    </row>
    <row r="462" spans="1:11" ht="12.75">
      <c r="A462" s="463">
        <v>23</v>
      </c>
      <c r="B462" s="433" t="s">
        <v>101</v>
      </c>
      <c r="C462" s="524">
        <v>2309300</v>
      </c>
      <c r="D462" s="467" t="s">
        <v>584</v>
      </c>
      <c r="E462" s="525">
        <v>1001</v>
      </c>
      <c r="F462" s="523">
        <v>17017</v>
      </c>
      <c r="G462" s="523">
        <v>51051</v>
      </c>
      <c r="H462" s="148">
        <v>42786</v>
      </c>
      <c r="I462" s="287">
        <v>8508.5</v>
      </c>
      <c r="J462" s="16">
        <v>42811</v>
      </c>
      <c r="K462" s="143">
        <v>8508.5</v>
      </c>
    </row>
    <row r="463" spans="1:11" ht="12.75">
      <c r="A463" s="463"/>
      <c r="B463" s="433"/>
      <c r="C463" s="524"/>
      <c r="D463" s="467"/>
      <c r="E463" s="463"/>
      <c r="F463" s="463"/>
      <c r="G463" s="463"/>
      <c r="H463" s="148">
        <v>42814</v>
      </c>
      <c r="I463" s="110">
        <v>8508.5</v>
      </c>
      <c r="J463" s="16">
        <v>42811</v>
      </c>
      <c r="K463" s="143">
        <v>8508.5</v>
      </c>
    </row>
    <row r="464" spans="1:11" ht="12.75">
      <c r="A464" s="463"/>
      <c r="B464" s="433"/>
      <c r="C464" s="524"/>
      <c r="D464" s="467"/>
      <c r="E464" s="463"/>
      <c r="F464" s="463"/>
      <c r="G464" s="463"/>
      <c r="H464" s="148">
        <v>42845</v>
      </c>
      <c r="I464" s="110">
        <v>8508.5</v>
      </c>
      <c r="J464" s="16">
        <v>42845</v>
      </c>
      <c r="K464" s="143">
        <v>8508.5</v>
      </c>
    </row>
    <row r="465" spans="1:11" ht="12.75">
      <c r="A465" s="463"/>
      <c r="B465" s="433"/>
      <c r="C465" s="524"/>
      <c r="D465" s="467"/>
      <c r="E465" s="463"/>
      <c r="F465" s="463"/>
      <c r="G465" s="463"/>
      <c r="H465" s="148">
        <v>42875</v>
      </c>
      <c r="I465" s="110">
        <v>8508.5</v>
      </c>
      <c r="J465" s="16">
        <v>42873</v>
      </c>
      <c r="K465" s="143">
        <v>8508.5</v>
      </c>
    </row>
    <row r="466" spans="1:11" ht="12.75">
      <c r="A466" s="463"/>
      <c r="B466" s="433"/>
      <c r="C466" s="524"/>
      <c r="D466" s="467"/>
      <c r="E466" s="463"/>
      <c r="F466" s="463"/>
      <c r="G466" s="463"/>
      <c r="H466" s="148">
        <v>42906</v>
      </c>
      <c r="I466" s="110">
        <v>8508.5</v>
      </c>
      <c r="J466" s="16">
        <v>42905</v>
      </c>
      <c r="K466" s="143">
        <v>8508.5</v>
      </c>
    </row>
    <row r="467" spans="1:12" ht="12.75">
      <c r="A467" s="463"/>
      <c r="B467" s="433"/>
      <c r="C467" s="524"/>
      <c r="D467" s="467"/>
      <c r="E467" s="463"/>
      <c r="F467" s="463"/>
      <c r="G467" s="463"/>
      <c r="H467" s="148">
        <v>42936</v>
      </c>
      <c r="I467" s="110">
        <v>8508.5</v>
      </c>
      <c r="J467" s="16">
        <v>42936</v>
      </c>
      <c r="K467" s="143">
        <v>8508.5</v>
      </c>
      <c r="L467" s="7"/>
    </row>
    <row r="468" spans="1:11" s="7" customFormat="1" ht="12.75">
      <c r="A468" s="434">
        <v>23</v>
      </c>
      <c r="B468" s="434" t="s">
        <v>101</v>
      </c>
      <c r="C468" s="421">
        <v>2309409</v>
      </c>
      <c r="D468" s="423" t="s">
        <v>585</v>
      </c>
      <c r="E468" s="403">
        <v>3128</v>
      </c>
      <c r="F468" s="518">
        <v>53176</v>
      </c>
      <c r="G468" s="518">
        <v>159528</v>
      </c>
      <c r="H468" s="124">
        <v>42786</v>
      </c>
      <c r="I468" s="288">
        <v>26588</v>
      </c>
      <c r="J468" s="46">
        <v>42816</v>
      </c>
      <c r="K468" s="99">
        <v>26588</v>
      </c>
    </row>
    <row r="469" spans="1:11" s="7" customFormat="1" ht="12.75">
      <c r="A469" s="434"/>
      <c r="B469" s="434"/>
      <c r="C469" s="421"/>
      <c r="D469" s="423"/>
      <c r="E469" s="434"/>
      <c r="F469" s="434"/>
      <c r="G469" s="434"/>
      <c r="H469" s="124">
        <v>42814</v>
      </c>
      <c r="I469" s="107">
        <v>26588</v>
      </c>
      <c r="J469" s="46">
        <v>42808</v>
      </c>
      <c r="K469" s="99">
        <v>26588</v>
      </c>
    </row>
    <row r="470" spans="1:11" s="7" customFormat="1" ht="12.75">
      <c r="A470" s="434"/>
      <c r="B470" s="434"/>
      <c r="C470" s="421"/>
      <c r="D470" s="423"/>
      <c r="E470" s="434"/>
      <c r="F470" s="434"/>
      <c r="G470" s="434"/>
      <c r="H470" s="124">
        <v>42845</v>
      </c>
      <c r="I470" s="107">
        <v>26588</v>
      </c>
      <c r="J470" s="46">
        <v>42844</v>
      </c>
      <c r="K470" s="99">
        <v>26588</v>
      </c>
    </row>
    <row r="471" spans="1:11" s="7" customFormat="1" ht="12.75">
      <c r="A471" s="434"/>
      <c r="B471" s="434"/>
      <c r="C471" s="421"/>
      <c r="D471" s="423"/>
      <c r="E471" s="434"/>
      <c r="F471" s="434"/>
      <c r="G471" s="434"/>
      <c r="H471" s="124">
        <v>42875</v>
      </c>
      <c r="I471" s="107">
        <v>26588</v>
      </c>
      <c r="J471" s="46">
        <v>42872</v>
      </c>
      <c r="K471" s="99">
        <v>26588</v>
      </c>
    </row>
    <row r="472" spans="1:11" s="7" customFormat="1" ht="12.75">
      <c r="A472" s="434"/>
      <c r="B472" s="434"/>
      <c r="C472" s="421"/>
      <c r="D472" s="423"/>
      <c r="E472" s="434"/>
      <c r="F472" s="434"/>
      <c r="G472" s="434"/>
      <c r="H472" s="124">
        <v>42906</v>
      </c>
      <c r="I472" s="107">
        <v>26588</v>
      </c>
      <c r="J472" s="46">
        <v>42898</v>
      </c>
      <c r="K472" s="99">
        <v>26588</v>
      </c>
    </row>
    <row r="473" spans="1:12" s="7" customFormat="1" ht="12.75">
      <c r="A473" s="434"/>
      <c r="B473" s="434"/>
      <c r="C473" s="421"/>
      <c r="D473" s="423"/>
      <c r="E473" s="434"/>
      <c r="F473" s="434"/>
      <c r="G473" s="434"/>
      <c r="H473" s="124">
        <v>42936</v>
      </c>
      <c r="I473" s="107">
        <v>26588</v>
      </c>
      <c r="J473" s="46"/>
      <c r="K473" s="99"/>
      <c r="L473"/>
    </row>
    <row r="474" spans="1:11" ht="12.75">
      <c r="A474" s="463">
        <v>23</v>
      </c>
      <c r="B474" s="433" t="s">
        <v>101</v>
      </c>
      <c r="C474" s="524">
        <v>2309508</v>
      </c>
      <c r="D474" s="467" t="s">
        <v>586</v>
      </c>
      <c r="E474" s="463">
        <v>819</v>
      </c>
      <c r="F474" s="523">
        <v>13923</v>
      </c>
      <c r="G474" s="523">
        <v>41769</v>
      </c>
      <c r="H474" s="148">
        <v>42786</v>
      </c>
      <c r="I474" s="287">
        <v>6961.5</v>
      </c>
      <c r="J474" s="16">
        <v>42895</v>
      </c>
      <c r="K474" s="143">
        <v>6961.5</v>
      </c>
    </row>
    <row r="475" spans="1:11" ht="12.75">
      <c r="A475" s="463"/>
      <c r="B475" s="433"/>
      <c r="C475" s="524"/>
      <c r="D475" s="467"/>
      <c r="E475" s="525"/>
      <c r="F475" s="523"/>
      <c r="G475" s="523"/>
      <c r="H475" s="148">
        <v>42814</v>
      </c>
      <c r="I475" s="110">
        <v>6961.5</v>
      </c>
      <c r="J475" s="16">
        <v>42895</v>
      </c>
      <c r="K475" s="143">
        <v>6961.5</v>
      </c>
    </row>
    <row r="476" spans="1:11" ht="12.75">
      <c r="A476" s="463"/>
      <c r="B476" s="433"/>
      <c r="C476" s="524"/>
      <c r="D476" s="467"/>
      <c r="E476" s="463"/>
      <c r="F476" s="463"/>
      <c r="G476" s="463"/>
      <c r="H476" s="148">
        <v>42845</v>
      </c>
      <c r="I476" s="110">
        <v>6961.5</v>
      </c>
      <c r="J476" s="108">
        <v>42899</v>
      </c>
      <c r="K476" s="249">
        <v>6961.5</v>
      </c>
    </row>
    <row r="477" spans="1:11" ht="12.75">
      <c r="A477" s="463"/>
      <c r="B477" s="433"/>
      <c r="C477" s="524"/>
      <c r="D477" s="467"/>
      <c r="E477" s="463"/>
      <c r="F477" s="463"/>
      <c r="G477" s="463"/>
      <c r="H477" s="148">
        <v>42875</v>
      </c>
      <c r="I477" s="110">
        <v>6961.5</v>
      </c>
      <c r="J477" s="108">
        <v>42899</v>
      </c>
      <c r="K477" s="249">
        <v>6961.5</v>
      </c>
    </row>
    <row r="478" spans="1:11" ht="12.75">
      <c r="A478" s="463"/>
      <c r="B478" s="433"/>
      <c r="C478" s="524"/>
      <c r="D478" s="467"/>
      <c r="E478" s="463"/>
      <c r="F478" s="463"/>
      <c r="G478" s="463"/>
      <c r="H478" s="148">
        <v>42906</v>
      </c>
      <c r="I478" s="110">
        <v>6961.5</v>
      </c>
      <c r="J478" s="16">
        <v>42906</v>
      </c>
      <c r="K478" s="143">
        <v>6961.5</v>
      </c>
    </row>
    <row r="479" spans="1:12" ht="12.75">
      <c r="A479" s="463"/>
      <c r="B479" s="433"/>
      <c r="C479" s="524"/>
      <c r="D479" s="467"/>
      <c r="E479" s="463"/>
      <c r="F479" s="463"/>
      <c r="G479" s="463"/>
      <c r="H479" s="148">
        <v>42936</v>
      </c>
      <c r="I479" s="110">
        <v>6961.5</v>
      </c>
      <c r="J479" s="16">
        <v>42934</v>
      </c>
      <c r="K479" s="143">
        <v>6961.5</v>
      </c>
      <c r="L479" s="7"/>
    </row>
    <row r="480" spans="1:11" s="7" customFormat="1" ht="12.75">
      <c r="A480" s="434">
        <v>23</v>
      </c>
      <c r="B480" s="434" t="s">
        <v>101</v>
      </c>
      <c r="C480" s="421">
        <v>2309904</v>
      </c>
      <c r="D480" s="423" t="s">
        <v>587</v>
      </c>
      <c r="E480" s="434">
        <v>311</v>
      </c>
      <c r="F480" s="518">
        <v>5287</v>
      </c>
      <c r="G480" s="518">
        <v>15861</v>
      </c>
      <c r="H480" s="124">
        <v>42786</v>
      </c>
      <c r="I480" s="288">
        <v>2643.5</v>
      </c>
      <c r="J480" s="46">
        <v>42906</v>
      </c>
      <c r="K480" s="99">
        <v>2643.5</v>
      </c>
    </row>
    <row r="481" spans="1:11" s="7" customFormat="1" ht="12.75">
      <c r="A481" s="434"/>
      <c r="B481" s="434"/>
      <c r="C481" s="421"/>
      <c r="D481" s="423"/>
      <c r="E481" s="434"/>
      <c r="F481" s="434"/>
      <c r="G481" s="434"/>
      <c r="H481" s="124">
        <v>42814</v>
      </c>
      <c r="I481" s="107">
        <v>2643.5</v>
      </c>
      <c r="J481" s="46">
        <v>42906</v>
      </c>
      <c r="K481" s="99">
        <v>2643.5</v>
      </c>
    </row>
    <row r="482" spans="1:11" s="7" customFormat="1" ht="12.75">
      <c r="A482" s="434"/>
      <c r="B482" s="434"/>
      <c r="C482" s="421"/>
      <c r="D482" s="423"/>
      <c r="E482" s="434"/>
      <c r="F482" s="518"/>
      <c r="G482" s="518"/>
      <c r="H482" s="124">
        <v>42845</v>
      </c>
      <c r="I482" s="107">
        <v>2643.5</v>
      </c>
      <c r="J482" s="46">
        <v>42906</v>
      </c>
      <c r="K482" s="99">
        <v>2643.5</v>
      </c>
    </row>
    <row r="483" spans="1:11" s="7" customFormat="1" ht="12.75">
      <c r="A483" s="434"/>
      <c r="B483" s="434"/>
      <c r="C483" s="421"/>
      <c r="D483" s="423"/>
      <c r="E483" s="434"/>
      <c r="F483" s="434"/>
      <c r="G483" s="434"/>
      <c r="H483" s="124">
        <v>42875</v>
      </c>
      <c r="I483" s="107">
        <v>2643.5</v>
      </c>
      <c r="J483" s="46">
        <v>42906</v>
      </c>
      <c r="K483" s="99">
        <v>2643.5</v>
      </c>
    </row>
    <row r="484" spans="1:11" s="7" customFormat="1" ht="12.75">
      <c r="A484" s="434"/>
      <c r="B484" s="434"/>
      <c r="C484" s="421"/>
      <c r="D484" s="423"/>
      <c r="E484" s="434"/>
      <c r="F484" s="434"/>
      <c r="G484" s="434"/>
      <c r="H484" s="124">
        <v>42906</v>
      </c>
      <c r="I484" s="107">
        <v>2643.5</v>
      </c>
      <c r="J484" s="46">
        <v>42906</v>
      </c>
      <c r="K484" s="99">
        <v>2643.5</v>
      </c>
    </row>
    <row r="485" spans="1:11" s="7" customFormat="1" ht="12.75">
      <c r="A485" s="434"/>
      <c r="B485" s="434"/>
      <c r="C485" s="421"/>
      <c r="D485" s="423"/>
      <c r="E485" s="434"/>
      <c r="F485" s="434"/>
      <c r="G485" s="434"/>
      <c r="H485" s="124">
        <v>42936</v>
      </c>
      <c r="I485" s="107">
        <v>2643.5</v>
      </c>
      <c r="J485" s="46">
        <v>42934</v>
      </c>
      <c r="K485" s="99">
        <v>2643.5</v>
      </c>
    </row>
    <row r="486" spans="1:11" s="7" customFormat="1" ht="12.75">
      <c r="A486" s="463">
        <v>23</v>
      </c>
      <c r="B486" s="433" t="s">
        <v>101</v>
      </c>
      <c r="C486" s="524">
        <v>2310308</v>
      </c>
      <c r="D486" s="467" t="s">
        <v>588</v>
      </c>
      <c r="E486" s="525">
        <v>2716</v>
      </c>
      <c r="F486" s="523">
        <v>46172</v>
      </c>
      <c r="G486" s="523">
        <v>138516</v>
      </c>
      <c r="H486" s="148">
        <v>42786</v>
      </c>
      <c r="I486" s="287">
        <v>23086</v>
      </c>
      <c r="J486" s="16">
        <v>42908</v>
      </c>
      <c r="K486" s="143">
        <v>23086</v>
      </c>
    </row>
    <row r="487" spans="1:11" s="7" customFormat="1" ht="12.75">
      <c r="A487" s="463"/>
      <c r="B487" s="433"/>
      <c r="C487" s="524"/>
      <c r="D487" s="467"/>
      <c r="E487" s="463"/>
      <c r="F487" s="463"/>
      <c r="G487" s="463"/>
      <c r="H487" s="148">
        <v>42814</v>
      </c>
      <c r="I487" s="110">
        <v>23086</v>
      </c>
      <c r="J487" s="16">
        <v>42905</v>
      </c>
      <c r="K487" s="143">
        <v>23086</v>
      </c>
    </row>
    <row r="488" spans="1:11" s="7" customFormat="1" ht="12.75">
      <c r="A488" s="463"/>
      <c r="B488" s="433"/>
      <c r="C488" s="524"/>
      <c r="D488" s="467"/>
      <c r="E488" s="463"/>
      <c r="F488" s="463"/>
      <c r="G488" s="463"/>
      <c r="H488" s="148">
        <v>42845</v>
      </c>
      <c r="I488" s="110">
        <v>23086</v>
      </c>
      <c r="J488" s="16">
        <v>42905</v>
      </c>
      <c r="K488" s="143">
        <v>23086</v>
      </c>
    </row>
    <row r="489" spans="1:11" s="7" customFormat="1" ht="12.75">
      <c r="A489" s="463"/>
      <c r="B489" s="433"/>
      <c r="C489" s="524"/>
      <c r="D489" s="467"/>
      <c r="E489" s="525"/>
      <c r="F489" s="523"/>
      <c r="G489" s="523"/>
      <c r="H489" s="148">
        <v>42875</v>
      </c>
      <c r="I489" s="110">
        <v>23086</v>
      </c>
      <c r="J489" s="16">
        <v>42905</v>
      </c>
      <c r="K489" s="143">
        <v>23086</v>
      </c>
    </row>
    <row r="490" spans="1:11" s="7" customFormat="1" ht="12.75">
      <c r="A490" s="463"/>
      <c r="B490" s="433"/>
      <c r="C490" s="524"/>
      <c r="D490" s="467"/>
      <c r="E490" s="463"/>
      <c r="F490" s="463"/>
      <c r="G490" s="463"/>
      <c r="H490" s="148">
        <v>42906</v>
      </c>
      <c r="I490" s="110">
        <v>23086</v>
      </c>
      <c r="J490" s="16">
        <v>42905</v>
      </c>
      <c r="K490" s="143">
        <v>23086</v>
      </c>
    </row>
    <row r="491" spans="1:12" s="7" customFormat="1" ht="12.75">
      <c r="A491" s="463"/>
      <c r="B491" s="433"/>
      <c r="C491" s="524"/>
      <c r="D491" s="467"/>
      <c r="E491" s="463"/>
      <c r="F491" s="463"/>
      <c r="G491" s="463"/>
      <c r="H491" s="148">
        <v>42936</v>
      </c>
      <c r="I491" s="110">
        <v>23086</v>
      </c>
      <c r="J491" s="16">
        <v>42930</v>
      </c>
      <c r="K491" s="143">
        <v>23086</v>
      </c>
      <c r="L491"/>
    </row>
    <row r="492" spans="1:11" ht="12.75">
      <c r="A492" s="434">
        <v>23</v>
      </c>
      <c r="B492" s="434" t="s">
        <v>101</v>
      </c>
      <c r="C492" s="421">
        <v>2310407</v>
      </c>
      <c r="D492" s="423" t="s">
        <v>589</v>
      </c>
      <c r="E492" s="403">
        <v>1013</v>
      </c>
      <c r="F492" s="518">
        <v>17221</v>
      </c>
      <c r="G492" s="518">
        <v>51663</v>
      </c>
      <c r="H492" s="124">
        <v>42786</v>
      </c>
      <c r="I492" s="288">
        <v>8610.5</v>
      </c>
      <c r="J492" s="46">
        <v>42853</v>
      </c>
      <c r="K492" s="99">
        <v>8610.5</v>
      </c>
    </row>
    <row r="493" spans="1:11" ht="12.75">
      <c r="A493" s="434"/>
      <c r="B493" s="434"/>
      <c r="C493" s="421"/>
      <c r="D493" s="423"/>
      <c r="E493" s="434"/>
      <c r="F493" s="434"/>
      <c r="G493" s="434"/>
      <c r="H493" s="124">
        <v>42814</v>
      </c>
      <c r="I493" s="107">
        <v>8610.5</v>
      </c>
      <c r="J493" s="46">
        <v>42905</v>
      </c>
      <c r="K493" s="99">
        <v>8610.5</v>
      </c>
    </row>
    <row r="494" spans="1:11" ht="12.75">
      <c r="A494" s="434"/>
      <c r="B494" s="434"/>
      <c r="C494" s="421"/>
      <c r="D494" s="423"/>
      <c r="E494" s="434"/>
      <c r="F494" s="434"/>
      <c r="G494" s="434"/>
      <c r="H494" s="124">
        <v>42845</v>
      </c>
      <c r="I494" s="107">
        <v>8610.5</v>
      </c>
      <c r="J494" s="46">
        <v>42902</v>
      </c>
      <c r="K494" s="99">
        <v>8610.5</v>
      </c>
    </row>
    <row r="495" spans="1:11" ht="12.75">
      <c r="A495" s="434"/>
      <c r="B495" s="434"/>
      <c r="C495" s="421"/>
      <c r="D495" s="423"/>
      <c r="E495" s="434"/>
      <c r="F495" s="434"/>
      <c r="G495" s="434"/>
      <c r="H495" s="124">
        <v>42875</v>
      </c>
      <c r="I495" s="107">
        <v>8610.5</v>
      </c>
      <c r="J495" s="46">
        <v>42886</v>
      </c>
      <c r="K495" s="99">
        <v>8610.5</v>
      </c>
    </row>
    <row r="496" spans="1:11" ht="12.75">
      <c r="A496" s="434"/>
      <c r="B496" s="434"/>
      <c r="C496" s="421"/>
      <c r="D496" s="423"/>
      <c r="E496" s="403"/>
      <c r="F496" s="518"/>
      <c r="G496" s="518"/>
      <c r="H496" s="124">
        <v>42906</v>
      </c>
      <c r="I496" s="107">
        <v>8610.5</v>
      </c>
      <c r="J496" s="46">
        <v>42956</v>
      </c>
      <c r="K496" s="99">
        <v>8610.5</v>
      </c>
    </row>
    <row r="497" spans="1:12" ht="12.75">
      <c r="A497" s="434"/>
      <c r="B497" s="434"/>
      <c r="C497" s="421"/>
      <c r="D497" s="423"/>
      <c r="E497" s="434"/>
      <c r="F497" s="434"/>
      <c r="G497" s="434"/>
      <c r="H497" s="124">
        <v>42936</v>
      </c>
      <c r="I497" s="107">
        <v>8610.5</v>
      </c>
      <c r="J497" s="46">
        <v>42957</v>
      </c>
      <c r="K497" s="99">
        <v>8610.5</v>
      </c>
      <c r="L497" s="7"/>
    </row>
    <row r="498" spans="1:11" s="7" customFormat="1" ht="12.75">
      <c r="A498" s="433">
        <v>23</v>
      </c>
      <c r="B498" s="433" t="s">
        <v>101</v>
      </c>
      <c r="C498" s="422">
        <v>2310506</v>
      </c>
      <c r="D498" s="424" t="s">
        <v>590</v>
      </c>
      <c r="E498" s="399">
        <v>3432</v>
      </c>
      <c r="F498" s="519">
        <v>58344</v>
      </c>
      <c r="G498" s="519">
        <v>175032</v>
      </c>
      <c r="H498" s="148">
        <v>42786</v>
      </c>
      <c r="I498" s="287">
        <v>29172</v>
      </c>
      <c r="J498" s="21">
        <v>42844</v>
      </c>
      <c r="K498" s="22">
        <v>29172</v>
      </c>
    </row>
    <row r="499" spans="1:11" s="7" customFormat="1" ht="12.75">
      <c r="A499" s="433"/>
      <c r="B499" s="433"/>
      <c r="C499" s="422"/>
      <c r="D499" s="424"/>
      <c r="E499" s="433"/>
      <c r="F499" s="433"/>
      <c r="G499" s="433"/>
      <c r="H499" s="148">
        <v>42814</v>
      </c>
      <c r="I499" s="110">
        <v>29172</v>
      </c>
      <c r="J499" s="21">
        <v>42844</v>
      </c>
      <c r="K499" s="22">
        <v>29172</v>
      </c>
    </row>
    <row r="500" spans="1:11" s="7" customFormat="1" ht="12.75">
      <c r="A500" s="433"/>
      <c r="B500" s="433"/>
      <c r="C500" s="422"/>
      <c r="D500" s="424"/>
      <c r="E500" s="433"/>
      <c r="F500" s="433"/>
      <c r="G500" s="433"/>
      <c r="H500" s="148">
        <v>42845</v>
      </c>
      <c r="I500" s="110">
        <v>29172</v>
      </c>
      <c r="J500" s="21">
        <v>42844</v>
      </c>
      <c r="K500" s="22">
        <v>29172</v>
      </c>
    </row>
    <row r="501" spans="1:11" s="7" customFormat="1" ht="12.75">
      <c r="A501" s="433"/>
      <c r="B501" s="433"/>
      <c r="C501" s="422"/>
      <c r="D501" s="424"/>
      <c r="E501" s="433"/>
      <c r="F501" s="433"/>
      <c r="G501" s="433"/>
      <c r="H501" s="148">
        <v>42875</v>
      </c>
      <c r="I501" s="110">
        <v>29172</v>
      </c>
      <c r="J501" s="21">
        <v>42874</v>
      </c>
      <c r="K501" s="22">
        <v>29172</v>
      </c>
    </row>
    <row r="502" spans="1:11" s="7" customFormat="1" ht="12.75">
      <c r="A502" s="433"/>
      <c r="B502" s="433"/>
      <c r="C502" s="422"/>
      <c r="D502" s="424"/>
      <c r="E502" s="433"/>
      <c r="F502" s="433"/>
      <c r="G502" s="433"/>
      <c r="H502" s="148">
        <v>42906</v>
      </c>
      <c r="I502" s="110">
        <v>29172</v>
      </c>
      <c r="J502" s="21">
        <v>42921</v>
      </c>
      <c r="K502" s="22">
        <v>29172</v>
      </c>
    </row>
    <row r="503" spans="1:12" s="7" customFormat="1" ht="12.75">
      <c r="A503" s="433"/>
      <c r="B503" s="433"/>
      <c r="C503" s="422"/>
      <c r="D503" s="424"/>
      <c r="E503" s="399"/>
      <c r="F503" s="519"/>
      <c r="G503" s="519"/>
      <c r="H503" s="148">
        <v>42936</v>
      </c>
      <c r="I503" s="110">
        <v>29172</v>
      </c>
      <c r="J503" s="21">
        <v>42942</v>
      </c>
      <c r="K503" s="22">
        <v>29172</v>
      </c>
      <c r="L503"/>
    </row>
    <row r="504" spans="1:11" ht="12.75">
      <c r="A504" s="434">
        <v>23</v>
      </c>
      <c r="B504" s="434" t="s">
        <v>101</v>
      </c>
      <c r="C504" s="421">
        <v>2310605</v>
      </c>
      <c r="D504" s="423" t="s">
        <v>591</v>
      </c>
      <c r="E504" s="434">
        <v>572</v>
      </c>
      <c r="F504" s="518">
        <v>9724</v>
      </c>
      <c r="G504" s="518">
        <v>29172</v>
      </c>
      <c r="H504" s="124">
        <v>42786</v>
      </c>
      <c r="I504" s="288">
        <v>4862</v>
      </c>
      <c r="J504" s="46">
        <v>42930</v>
      </c>
      <c r="K504" s="99">
        <v>4862</v>
      </c>
    </row>
    <row r="505" spans="1:11" ht="12.75">
      <c r="A505" s="434"/>
      <c r="B505" s="434"/>
      <c r="C505" s="421"/>
      <c r="D505" s="423"/>
      <c r="E505" s="434"/>
      <c r="F505" s="434"/>
      <c r="G505" s="434"/>
      <c r="H505" s="124">
        <v>42814</v>
      </c>
      <c r="I505" s="107">
        <v>4862</v>
      </c>
      <c r="J505" s="46">
        <v>42930</v>
      </c>
      <c r="K505" s="99">
        <v>4862</v>
      </c>
    </row>
    <row r="506" spans="1:11" ht="12.75">
      <c r="A506" s="434"/>
      <c r="B506" s="434"/>
      <c r="C506" s="421"/>
      <c r="D506" s="423"/>
      <c r="E506" s="434"/>
      <c r="F506" s="434"/>
      <c r="G506" s="434"/>
      <c r="H506" s="124">
        <v>42845</v>
      </c>
      <c r="I506" s="107">
        <v>4862</v>
      </c>
      <c r="J506" s="46">
        <v>42930</v>
      </c>
      <c r="K506" s="99">
        <v>4862</v>
      </c>
    </row>
    <row r="507" spans="1:11" ht="12.75">
      <c r="A507" s="434"/>
      <c r="B507" s="434"/>
      <c r="C507" s="421"/>
      <c r="D507" s="423"/>
      <c r="E507" s="434"/>
      <c r="F507" s="434"/>
      <c r="G507" s="434"/>
      <c r="H507" s="124">
        <v>42875</v>
      </c>
      <c r="I507" s="107">
        <v>4862</v>
      </c>
      <c r="J507" s="46">
        <v>42930</v>
      </c>
      <c r="K507" s="99">
        <v>4862</v>
      </c>
    </row>
    <row r="508" spans="1:11" ht="12.75">
      <c r="A508" s="434"/>
      <c r="B508" s="434"/>
      <c r="C508" s="421"/>
      <c r="D508" s="423"/>
      <c r="E508" s="434"/>
      <c r="F508" s="434"/>
      <c r="G508" s="434"/>
      <c r="H508" s="124">
        <v>42906</v>
      </c>
      <c r="I508" s="107">
        <v>4862</v>
      </c>
      <c r="J508" s="46">
        <v>42930</v>
      </c>
      <c r="K508" s="99">
        <v>4862</v>
      </c>
    </row>
    <row r="509" spans="1:12" ht="12.75">
      <c r="A509" s="434"/>
      <c r="B509" s="434"/>
      <c r="C509" s="421"/>
      <c r="D509" s="423"/>
      <c r="E509" s="434"/>
      <c r="F509" s="434"/>
      <c r="G509" s="434"/>
      <c r="H509" s="124">
        <v>42936</v>
      </c>
      <c r="I509" s="107">
        <v>4862</v>
      </c>
      <c r="J509" s="46">
        <v>42936</v>
      </c>
      <c r="K509" s="99">
        <v>4862</v>
      </c>
      <c r="L509" s="7"/>
    </row>
    <row r="510" spans="1:11" s="7" customFormat="1" ht="12.75">
      <c r="A510" s="433">
        <v>23</v>
      </c>
      <c r="B510" s="433" t="s">
        <v>101</v>
      </c>
      <c r="C510" s="422">
        <v>2310803</v>
      </c>
      <c r="D510" s="424" t="s">
        <v>592</v>
      </c>
      <c r="E510" s="399">
        <v>1701</v>
      </c>
      <c r="F510" s="519">
        <v>28917</v>
      </c>
      <c r="G510" s="519">
        <v>86751</v>
      </c>
      <c r="H510" s="148">
        <v>42786</v>
      </c>
      <c r="I510" s="287">
        <v>14458.5</v>
      </c>
      <c r="J510" s="21">
        <v>42849</v>
      </c>
      <c r="K510" s="22">
        <v>14458.5</v>
      </c>
    </row>
    <row r="511" spans="1:11" s="7" customFormat="1" ht="12.75">
      <c r="A511" s="433"/>
      <c r="B511" s="433"/>
      <c r="C511" s="422"/>
      <c r="D511" s="424"/>
      <c r="E511" s="433"/>
      <c r="F511" s="433"/>
      <c r="G511" s="433"/>
      <c r="H511" s="148">
        <v>42814</v>
      </c>
      <c r="I511" s="110">
        <v>14458.5</v>
      </c>
      <c r="J511" s="21">
        <v>42849</v>
      </c>
      <c r="K511" s="22">
        <v>14458.5</v>
      </c>
    </row>
    <row r="512" spans="1:11" s="7" customFormat="1" ht="12.75">
      <c r="A512" s="433"/>
      <c r="B512" s="433"/>
      <c r="C512" s="422"/>
      <c r="D512" s="424"/>
      <c r="E512" s="433"/>
      <c r="F512" s="433"/>
      <c r="G512" s="433"/>
      <c r="H512" s="148">
        <v>42845</v>
      </c>
      <c r="I512" s="110">
        <v>14458.5</v>
      </c>
      <c r="J512" s="21">
        <v>42849</v>
      </c>
      <c r="K512" s="22">
        <v>14458.5</v>
      </c>
    </row>
    <row r="513" spans="1:11" s="7" customFormat="1" ht="12.75">
      <c r="A513" s="433"/>
      <c r="B513" s="433"/>
      <c r="C513" s="422"/>
      <c r="D513" s="424"/>
      <c r="E513" s="433"/>
      <c r="F513" s="433"/>
      <c r="G513" s="433"/>
      <c r="H513" s="148">
        <v>42875</v>
      </c>
      <c r="I513" s="110">
        <v>14458.5</v>
      </c>
      <c r="J513" s="21">
        <v>42874</v>
      </c>
      <c r="K513" s="22">
        <v>14458.5</v>
      </c>
    </row>
    <row r="514" spans="1:11" s="7" customFormat="1" ht="12.75">
      <c r="A514" s="433"/>
      <c r="B514" s="433"/>
      <c r="C514" s="422"/>
      <c r="D514" s="424"/>
      <c r="E514" s="433"/>
      <c r="F514" s="433"/>
      <c r="G514" s="433"/>
      <c r="H514" s="148">
        <v>42906</v>
      </c>
      <c r="I514" s="110">
        <v>14458.5</v>
      </c>
      <c r="J514" s="21">
        <v>42894</v>
      </c>
      <c r="K514" s="22">
        <v>14458.5</v>
      </c>
    </row>
    <row r="515" spans="1:12" s="7" customFormat="1" ht="12.75">
      <c r="A515" s="433"/>
      <c r="B515" s="433"/>
      <c r="C515" s="422"/>
      <c r="D515" s="424"/>
      <c r="E515" s="433"/>
      <c r="F515" s="433"/>
      <c r="G515" s="433"/>
      <c r="H515" s="148">
        <v>42936</v>
      </c>
      <c r="I515" s="110">
        <v>14458.5</v>
      </c>
      <c r="J515" s="21">
        <v>42916</v>
      </c>
      <c r="K515" s="22">
        <v>14458.5</v>
      </c>
      <c r="L515"/>
    </row>
    <row r="516" spans="1:11" ht="12.75">
      <c r="A516" s="434">
        <v>23</v>
      </c>
      <c r="B516" s="434" t="s">
        <v>101</v>
      </c>
      <c r="C516" s="421">
        <v>2310902</v>
      </c>
      <c r="D516" s="423" t="s">
        <v>593</v>
      </c>
      <c r="E516" s="403">
        <v>1721</v>
      </c>
      <c r="F516" s="518">
        <v>29257</v>
      </c>
      <c r="G516" s="518">
        <v>87771</v>
      </c>
      <c r="H516" s="124">
        <v>42786</v>
      </c>
      <c r="I516" s="288">
        <v>14628.5</v>
      </c>
      <c r="J516" s="46">
        <v>42906</v>
      </c>
      <c r="K516" s="99">
        <v>14628.5</v>
      </c>
    </row>
    <row r="517" spans="1:11" ht="12.75">
      <c r="A517" s="434"/>
      <c r="B517" s="434"/>
      <c r="C517" s="421"/>
      <c r="D517" s="423"/>
      <c r="E517" s="403"/>
      <c r="F517" s="518"/>
      <c r="G517" s="518"/>
      <c r="H517" s="124">
        <v>42814</v>
      </c>
      <c r="I517" s="107">
        <v>14628.5</v>
      </c>
      <c r="J517" s="46">
        <v>42814</v>
      </c>
      <c r="K517" s="99">
        <v>14628.5</v>
      </c>
    </row>
    <row r="518" spans="1:11" ht="12.75">
      <c r="A518" s="434"/>
      <c r="B518" s="434"/>
      <c r="C518" s="421"/>
      <c r="D518" s="423"/>
      <c r="E518" s="434"/>
      <c r="F518" s="434"/>
      <c r="G518" s="434"/>
      <c r="H518" s="124">
        <v>42845</v>
      </c>
      <c r="I518" s="107">
        <v>14628.5</v>
      </c>
      <c r="J518" s="46">
        <v>42844</v>
      </c>
      <c r="K518" s="99">
        <v>14628.5</v>
      </c>
    </row>
    <row r="519" spans="1:11" ht="12.75">
      <c r="A519" s="434"/>
      <c r="B519" s="434"/>
      <c r="C519" s="421"/>
      <c r="D519" s="423"/>
      <c r="E519" s="434"/>
      <c r="F519" s="434"/>
      <c r="G519" s="434"/>
      <c r="H519" s="124">
        <v>42875</v>
      </c>
      <c r="I519" s="107">
        <v>14628.5</v>
      </c>
      <c r="J519" s="46">
        <v>42872</v>
      </c>
      <c r="K519" s="99">
        <v>14628.5</v>
      </c>
    </row>
    <row r="520" spans="1:11" ht="12.75">
      <c r="A520" s="434"/>
      <c r="B520" s="434"/>
      <c r="C520" s="421"/>
      <c r="D520" s="423"/>
      <c r="E520" s="434"/>
      <c r="F520" s="434"/>
      <c r="G520" s="434"/>
      <c r="H520" s="124">
        <v>42906</v>
      </c>
      <c r="I520" s="107">
        <v>14628.5</v>
      </c>
      <c r="J520" s="46">
        <v>42906</v>
      </c>
      <c r="K520" s="99">
        <v>14628.5</v>
      </c>
    </row>
    <row r="521" spans="1:12" ht="12.75">
      <c r="A521" s="434"/>
      <c r="B521" s="434"/>
      <c r="C521" s="421"/>
      <c r="D521" s="423"/>
      <c r="E521" s="434"/>
      <c r="F521" s="434"/>
      <c r="G521" s="434"/>
      <c r="H521" s="124">
        <v>42936</v>
      </c>
      <c r="I521" s="107">
        <v>14628.5</v>
      </c>
      <c r="J521" s="46">
        <v>42922</v>
      </c>
      <c r="K521" s="99">
        <v>14628.5</v>
      </c>
      <c r="L521" s="7"/>
    </row>
    <row r="522" spans="1:11" s="7" customFormat="1" ht="12.75">
      <c r="A522" s="433">
        <v>23</v>
      </c>
      <c r="B522" s="433" t="s">
        <v>101</v>
      </c>
      <c r="C522" s="422">
        <v>2310951</v>
      </c>
      <c r="D522" s="424" t="s">
        <v>594</v>
      </c>
      <c r="E522" s="433">
        <v>726</v>
      </c>
      <c r="F522" s="519">
        <v>12342</v>
      </c>
      <c r="G522" s="519">
        <v>37026</v>
      </c>
      <c r="H522" s="148">
        <v>42786</v>
      </c>
      <c r="I522" s="287">
        <v>6171</v>
      </c>
      <c r="J522" s="21">
        <v>42800</v>
      </c>
      <c r="K522" s="22">
        <v>6171</v>
      </c>
    </row>
    <row r="523" spans="1:11" s="7" customFormat="1" ht="12.75">
      <c r="A523" s="433"/>
      <c r="B523" s="433"/>
      <c r="C523" s="422"/>
      <c r="D523" s="424"/>
      <c r="E523" s="433"/>
      <c r="F523" s="433"/>
      <c r="G523" s="433"/>
      <c r="H523" s="148">
        <v>42814</v>
      </c>
      <c r="I523" s="110">
        <v>6171</v>
      </c>
      <c r="J523" s="21">
        <v>42866</v>
      </c>
      <c r="K523" s="22">
        <v>6171</v>
      </c>
    </row>
    <row r="524" spans="1:11" s="7" customFormat="1" ht="12.75">
      <c r="A524" s="433"/>
      <c r="B524" s="433"/>
      <c r="C524" s="422"/>
      <c r="D524" s="424"/>
      <c r="E524" s="433"/>
      <c r="F524" s="519"/>
      <c r="G524" s="519"/>
      <c r="H524" s="148">
        <v>42845</v>
      </c>
      <c r="I524" s="110">
        <v>6171</v>
      </c>
      <c r="J524" s="21">
        <v>42866</v>
      </c>
      <c r="K524" s="22">
        <v>6171</v>
      </c>
    </row>
    <row r="525" spans="1:11" s="7" customFormat="1" ht="12.75">
      <c r="A525" s="433"/>
      <c r="B525" s="433"/>
      <c r="C525" s="422"/>
      <c r="D525" s="424"/>
      <c r="E525" s="433"/>
      <c r="F525" s="433"/>
      <c r="G525" s="433"/>
      <c r="H525" s="148">
        <v>42875</v>
      </c>
      <c r="I525" s="110">
        <v>6171</v>
      </c>
      <c r="J525" s="21">
        <v>42895</v>
      </c>
      <c r="K525" s="22">
        <v>6171</v>
      </c>
    </row>
    <row r="526" spans="1:11" s="7" customFormat="1" ht="12.75">
      <c r="A526" s="433"/>
      <c r="B526" s="433"/>
      <c r="C526" s="422"/>
      <c r="D526" s="424"/>
      <c r="E526" s="433"/>
      <c r="F526" s="433"/>
      <c r="G526" s="433"/>
      <c r="H526" s="148">
        <v>42906</v>
      </c>
      <c r="I526" s="110">
        <v>6171</v>
      </c>
      <c r="J526" s="21">
        <v>42908</v>
      </c>
      <c r="K526" s="22">
        <v>6171</v>
      </c>
    </row>
    <row r="527" spans="1:12" s="7" customFormat="1" ht="12.75">
      <c r="A527" s="433"/>
      <c r="B527" s="433"/>
      <c r="C527" s="422"/>
      <c r="D527" s="424"/>
      <c r="E527" s="433"/>
      <c r="F527" s="433"/>
      <c r="G527" s="433"/>
      <c r="H527" s="148">
        <v>42936</v>
      </c>
      <c r="I527" s="110">
        <v>6171</v>
      </c>
      <c r="J527" s="21">
        <v>42908</v>
      </c>
      <c r="K527" s="22">
        <v>6171</v>
      </c>
      <c r="L527"/>
    </row>
    <row r="528" spans="1:11" ht="12.75">
      <c r="A528" s="434">
        <v>23</v>
      </c>
      <c r="B528" s="434" t="s">
        <v>101</v>
      </c>
      <c r="C528" s="421">
        <v>2311009</v>
      </c>
      <c r="D528" s="423" t="s">
        <v>595</v>
      </c>
      <c r="E528" s="434">
        <v>668</v>
      </c>
      <c r="F528" s="518">
        <v>11356</v>
      </c>
      <c r="G528" s="518">
        <v>34068</v>
      </c>
      <c r="H528" s="124">
        <v>42786</v>
      </c>
      <c r="I528" s="288">
        <v>5678</v>
      </c>
      <c r="J528" s="46"/>
      <c r="K528" s="99"/>
    </row>
    <row r="529" spans="1:11" ht="12.75">
      <c r="A529" s="434"/>
      <c r="B529" s="434"/>
      <c r="C529" s="421"/>
      <c r="D529" s="423"/>
      <c r="E529" s="434"/>
      <c r="F529" s="434"/>
      <c r="G529" s="434"/>
      <c r="H529" s="124">
        <v>42814</v>
      </c>
      <c r="I529" s="107">
        <v>5678</v>
      </c>
      <c r="J529" s="46"/>
      <c r="K529" s="99"/>
    </row>
    <row r="530" spans="1:11" ht="12.75">
      <c r="A530" s="434"/>
      <c r="B530" s="434"/>
      <c r="C530" s="421"/>
      <c r="D530" s="423"/>
      <c r="E530" s="434"/>
      <c r="F530" s="434"/>
      <c r="G530" s="434"/>
      <c r="H530" s="124">
        <v>42845</v>
      </c>
      <c r="I530" s="107">
        <v>5678</v>
      </c>
      <c r="J530" s="46"/>
      <c r="K530" s="99"/>
    </row>
    <row r="531" spans="1:11" ht="12.75">
      <c r="A531" s="434"/>
      <c r="B531" s="434"/>
      <c r="C531" s="421"/>
      <c r="D531" s="423"/>
      <c r="E531" s="434"/>
      <c r="F531" s="518"/>
      <c r="G531" s="518"/>
      <c r="H531" s="124">
        <v>42875</v>
      </c>
      <c r="I531" s="107">
        <v>5678</v>
      </c>
      <c r="J531" s="46"/>
      <c r="K531" s="99"/>
    </row>
    <row r="532" spans="1:11" ht="12.75">
      <c r="A532" s="434"/>
      <c r="B532" s="434"/>
      <c r="C532" s="421"/>
      <c r="D532" s="423"/>
      <c r="E532" s="434"/>
      <c r="F532" s="434"/>
      <c r="G532" s="434"/>
      <c r="H532" s="124">
        <v>42906</v>
      </c>
      <c r="I532" s="107">
        <v>5678</v>
      </c>
      <c r="J532" s="46"/>
      <c r="K532" s="99"/>
    </row>
    <row r="533" spans="1:12" ht="12.75">
      <c r="A533" s="434"/>
      <c r="B533" s="434"/>
      <c r="C533" s="421"/>
      <c r="D533" s="423"/>
      <c r="E533" s="434"/>
      <c r="F533" s="434"/>
      <c r="G533" s="434"/>
      <c r="H533" s="124">
        <v>42936</v>
      </c>
      <c r="I533" s="107">
        <v>5678</v>
      </c>
      <c r="J533" s="46"/>
      <c r="K533" s="99"/>
      <c r="L533" s="7"/>
    </row>
    <row r="534" spans="1:11" s="7" customFormat="1" ht="12.75">
      <c r="A534" s="433">
        <v>23</v>
      </c>
      <c r="B534" s="433" t="s">
        <v>101</v>
      </c>
      <c r="C534" s="422">
        <v>2311108</v>
      </c>
      <c r="D534" s="424" t="s">
        <v>596</v>
      </c>
      <c r="E534" s="433">
        <v>913</v>
      </c>
      <c r="F534" s="519">
        <v>15521</v>
      </c>
      <c r="G534" s="519">
        <v>46563</v>
      </c>
      <c r="H534" s="148">
        <v>42786</v>
      </c>
      <c r="I534" s="287">
        <v>7760.5</v>
      </c>
      <c r="J534" s="21">
        <v>42788</v>
      </c>
      <c r="K534" s="22">
        <v>7760.5</v>
      </c>
    </row>
    <row r="535" spans="1:11" s="7" customFormat="1" ht="12.75">
      <c r="A535" s="433"/>
      <c r="B535" s="433"/>
      <c r="C535" s="422"/>
      <c r="D535" s="424"/>
      <c r="E535" s="433"/>
      <c r="F535" s="433"/>
      <c r="G535" s="433"/>
      <c r="H535" s="148">
        <v>42814</v>
      </c>
      <c r="I535" s="110">
        <v>7760.5</v>
      </c>
      <c r="J535" s="21">
        <v>42814</v>
      </c>
      <c r="K535" s="22">
        <v>7760.5</v>
      </c>
    </row>
    <row r="536" spans="1:11" s="7" customFormat="1" ht="12.75">
      <c r="A536" s="433"/>
      <c r="B536" s="433"/>
      <c r="C536" s="422"/>
      <c r="D536" s="424"/>
      <c r="E536" s="433"/>
      <c r="F536" s="433"/>
      <c r="G536" s="433"/>
      <c r="H536" s="148">
        <v>42845</v>
      </c>
      <c r="I536" s="110">
        <v>7760.5</v>
      </c>
      <c r="J536" s="21">
        <v>42845</v>
      </c>
      <c r="K536" s="22">
        <v>7760.5</v>
      </c>
    </row>
    <row r="537" spans="1:11" s="7" customFormat="1" ht="12.75">
      <c r="A537" s="433"/>
      <c r="B537" s="433"/>
      <c r="C537" s="422"/>
      <c r="D537" s="424"/>
      <c r="E537" s="433"/>
      <c r="F537" s="433"/>
      <c r="G537" s="433"/>
      <c r="H537" s="148">
        <v>42875</v>
      </c>
      <c r="I537" s="110">
        <v>7760.5</v>
      </c>
      <c r="J537" s="21">
        <v>42877</v>
      </c>
      <c r="K537" s="22">
        <v>7760.5</v>
      </c>
    </row>
    <row r="538" spans="1:11" s="7" customFormat="1" ht="12.75">
      <c r="A538" s="433"/>
      <c r="B538" s="433"/>
      <c r="C538" s="422"/>
      <c r="D538" s="424"/>
      <c r="E538" s="399"/>
      <c r="F538" s="519"/>
      <c r="G538" s="519"/>
      <c r="H538" s="148">
        <v>42906</v>
      </c>
      <c r="I538" s="110">
        <v>7760.5</v>
      </c>
      <c r="J538" s="21">
        <v>42906</v>
      </c>
      <c r="K538" s="22">
        <v>7760.5</v>
      </c>
    </row>
    <row r="539" spans="1:12" s="7" customFormat="1" ht="12.75">
      <c r="A539" s="433"/>
      <c r="B539" s="433"/>
      <c r="C539" s="422"/>
      <c r="D539" s="424"/>
      <c r="E539" s="433"/>
      <c r="F539" s="433"/>
      <c r="G539" s="433"/>
      <c r="H539" s="148">
        <v>42936</v>
      </c>
      <c r="I539" s="110">
        <v>7760.5</v>
      </c>
      <c r="J539" s="21">
        <v>42936</v>
      </c>
      <c r="K539" s="22">
        <v>7760.5</v>
      </c>
      <c r="L539"/>
    </row>
    <row r="540" spans="1:11" ht="12.75">
      <c r="A540" s="434">
        <v>23</v>
      </c>
      <c r="B540" s="434" t="s">
        <v>101</v>
      </c>
      <c r="C540" s="421">
        <v>2311207</v>
      </c>
      <c r="D540" s="423" t="s">
        <v>597</v>
      </c>
      <c r="E540" s="434">
        <v>708</v>
      </c>
      <c r="F540" s="518">
        <v>12036</v>
      </c>
      <c r="G540" s="518">
        <v>36108</v>
      </c>
      <c r="H540" s="124">
        <v>42786</v>
      </c>
      <c r="I540" s="288">
        <v>6018</v>
      </c>
      <c r="J540" s="46">
        <v>42797</v>
      </c>
      <c r="K540" s="99">
        <v>6018</v>
      </c>
    </row>
    <row r="541" spans="1:11" ht="12.75">
      <c r="A541" s="434"/>
      <c r="B541" s="434"/>
      <c r="C541" s="421"/>
      <c r="D541" s="423"/>
      <c r="E541" s="434"/>
      <c r="F541" s="434"/>
      <c r="G541" s="434"/>
      <c r="H541" s="124">
        <v>42814</v>
      </c>
      <c r="I541" s="107">
        <v>6018</v>
      </c>
      <c r="J541" s="46">
        <v>42816</v>
      </c>
      <c r="K541" s="99">
        <v>6018</v>
      </c>
    </row>
    <row r="542" spans="1:11" ht="12.75">
      <c r="A542" s="434"/>
      <c r="B542" s="434"/>
      <c r="C542" s="421"/>
      <c r="D542" s="423"/>
      <c r="E542" s="434"/>
      <c r="F542" s="434"/>
      <c r="G542" s="434"/>
      <c r="H542" s="124">
        <v>42845</v>
      </c>
      <c r="I542" s="107">
        <v>6018</v>
      </c>
      <c r="J542" s="46">
        <v>42849</v>
      </c>
      <c r="K542" s="99">
        <v>6018</v>
      </c>
    </row>
    <row r="543" spans="1:11" ht="12.75">
      <c r="A543" s="434"/>
      <c r="B543" s="434"/>
      <c r="C543" s="421"/>
      <c r="D543" s="423"/>
      <c r="E543" s="434"/>
      <c r="F543" s="434"/>
      <c r="G543" s="434"/>
      <c r="H543" s="124">
        <v>42875</v>
      </c>
      <c r="I543" s="107">
        <v>6018</v>
      </c>
      <c r="J543" s="46">
        <v>42874</v>
      </c>
      <c r="K543" s="99">
        <v>6018</v>
      </c>
    </row>
    <row r="544" spans="1:11" ht="12.75">
      <c r="A544" s="434"/>
      <c r="B544" s="434"/>
      <c r="C544" s="421"/>
      <c r="D544" s="423"/>
      <c r="E544" s="434"/>
      <c r="F544" s="434"/>
      <c r="G544" s="434"/>
      <c r="H544" s="124">
        <v>42906</v>
      </c>
      <c r="I544" s="107">
        <v>6018</v>
      </c>
      <c r="J544" s="46">
        <v>42906</v>
      </c>
      <c r="K544" s="99">
        <v>6018</v>
      </c>
    </row>
    <row r="545" spans="1:12" ht="12.75">
      <c r="A545" s="434"/>
      <c r="B545" s="434"/>
      <c r="C545" s="421"/>
      <c r="D545" s="423"/>
      <c r="E545" s="403"/>
      <c r="F545" s="518"/>
      <c r="G545" s="518"/>
      <c r="H545" s="124">
        <v>42936</v>
      </c>
      <c r="I545" s="107">
        <v>6018</v>
      </c>
      <c r="J545" s="46">
        <v>42937</v>
      </c>
      <c r="K545" s="99">
        <v>6018</v>
      </c>
      <c r="L545" s="7"/>
    </row>
    <row r="546" spans="1:11" s="7" customFormat="1" ht="12.75">
      <c r="A546" s="433">
        <v>23</v>
      </c>
      <c r="B546" s="433" t="s">
        <v>101</v>
      </c>
      <c r="C546" s="422">
        <v>2311231</v>
      </c>
      <c r="D546" s="424" t="s">
        <v>598</v>
      </c>
      <c r="E546" s="433">
        <v>929</v>
      </c>
      <c r="F546" s="519">
        <v>15793</v>
      </c>
      <c r="G546" s="519">
        <v>47379</v>
      </c>
      <c r="H546" s="148">
        <v>42786</v>
      </c>
      <c r="I546" s="287">
        <v>7896.5</v>
      </c>
      <c r="J546" s="21"/>
      <c r="K546" s="22"/>
    </row>
    <row r="547" spans="1:11" s="7" customFormat="1" ht="12.75">
      <c r="A547" s="433"/>
      <c r="B547" s="433"/>
      <c r="C547" s="422"/>
      <c r="D547" s="424"/>
      <c r="E547" s="433"/>
      <c r="F547" s="433"/>
      <c r="G547" s="433"/>
      <c r="H547" s="148">
        <v>42814</v>
      </c>
      <c r="I547" s="110">
        <v>7896.5</v>
      </c>
      <c r="J547" s="21"/>
      <c r="K547" s="22"/>
    </row>
    <row r="548" spans="1:11" s="7" customFormat="1" ht="12.75">
      <c r="A548" s="433"/>
      <c r="B548" s="433"/>
      <c r="C548" s="422"/>
      <c r="D548" s="424"/>
      <c r="E548" s="433"/>
      <c r="F548" s="433"/>
      <c r="G548" s="433"/>
      <c r="H548" s="148">
        <v>42845</v>
      </c>
      <c r="I548" s="110">
        <v>7896.5</v>
      </c>
      <c r="J548" s="21"/>
      <c r="K548" s="22"/>
    </row>
    <row r="549" spans="1:11" s="7" customFormat="1" ht="12.75">
      <c r="A549" s="433"/>
      <c r="B549" s="433"/>
      <c r="C549" s="422"/>
      <c r="D549" s="424"/>
      <c r="E549" s="433"/>
      <c r="F549" s="433"/>
      <c r="G549" s="433"/>
      <c r="H549" s="148">
        <v>42875</v>
      </c>
      <c r="I549" s="110">
        <v>7896.5</v>
      </c>
      <c r="J549" s="21"/>
      <c r="K549" s="22"/>
    </row>
    <row r="550" spans="1:11" s="7" customFormat="1" ht="12.75">
      <c r="A550" s="433"/>
      <c r="B550" s="433"/>
      <c r="C550" s="422"/>
      <c r="D550" s="424"/>
      <c r="E550" s="433"/>
      <c r="F550" s="433"/>
      <c r="G550" s="433"/>
      <c r="H550" s="148">
        <v>42906</v>
      </c>
      <c r="I550" s="110">
        <v>7896.5</v>
      </c>
      <c r="J550" s="21"/>
      <c r="K550" s="22"/>
    </row>
    <row r="551" spans="1:12" s="7" customFormat="1" ht="12.75">
      <c r="A551" s="433"/>
      <c r="B551" s="433"/>
      <c r="C551" s="422"/>
      <c r="D551" s="424"/>
      <c r="E551" s="433"/>
      <c r="F551" s="433"/>
      <c r="G551" s="433"/>
      <c r="H551" s="148">
        <v>42936</v>
      </c>
      <c r="I551" s="110">
        <v>7896.5</v>
      </c>
      <c r="J551" s="21"/>
      <c r="K551" s="22"/>
      <c r="L551"/>
    </row>
    <row r="552" spans="1:11" ht="12.75">
      <c r="A552" s="434">
        <v>23</v>
      </c>
      <c r="B552" s="434" t="s">
        <v>101</v>
      </c>
      <c r="C552" s="421">
        <v>2311264</v>
      </c>
      <c r="D552" s="423" t="s">
        <v>599</v>
      </c>
      <c r="E552" s="403">
        <v>2405</v>
      </c>
      <c r="F552" s="518">
        <v>40885</v>
      </c>
      <c r="G552" s="518">
        <v>122655</v>
      </c>
      <c r="H552" s="124">
        <v>42786</v>
      </c>
      <c r="I552" s="288">
        <v>20442.5</v>
      </c>
      <c r="J552" s="46">
        <v>42906</v>
      </c>
      <c r="K552" s="99">
        <v>20442.5</v>
      </c>
    </row>
    <row r="553" spans="1:11" ht="12.75">
      <c r="A553" s="434"/>
      <c r="B553" s="434"/>
      <c r="C553" s="421"/>
      <c r="D553" s="423"/>
      <c r="E553" s="434"/>
      <c r="F553" s="434"/>
      <c r="G553" s="434"/>
      <c r="H553" s="124">
        <v>42814</v>
      </c>
      <c r="I553" s="107">
        <v>20442.5</v>
      </c>
      <c r="J553" s="46">
        <v>42905</v>
      </c>
      <c r="K553" s="99">
        <v>20442.5</v>
      </c>
    </row>
    <row r="554" spans="1:11" ht="12.75">
      <c r="A554" s="434"/>
      <c r="B554" s="434"/>
      <c r="C554" s="421"/>
      <c r="D554" s="423"/>
      <c r="E554" s="434"/>
      <c r="F554" s="434"/>
      <c r="G554" s="434"/>
      <c r="H554" s="124">
        <v>42845</v>
      </c>
      <c r="I554" s="107">
        <v>20442.5</v>
      </c>
      <c r="J554" s="46">
        <v>42905</v>
      </c>
      <c r="K554" s="99">
        <v>20442.5</v>
      </c>
    </row>
    <row r="555" spans="1:11" ht="12.75">
      <c r="A555" s="434"/>
      <c r="B555" s="434"/>
      <c r="C555" s="421"/>
      <c r="D555" s="423"/>
      <c r="E555" s="434"/>
      <c r="F555" s="434"/>
      <c r="G555" s="434"/>
      <c r="H555" s="124">
        <v>42875</v>
      </c>
      <c r="I555" s="107">
        <v>20442.5</v>
      </c>
      <c r="J555" s="46">
        <v>42905</v>
      </c>
      <c r="K555" s="99">
        <v>20442.5</v>
      </c>
    </row>
    <row r="556" spans="1:11" ht="12.75">
      <c r="A556" s="434"/>
      <c r="B556" s="434"/>
      <c r="C556" s="421"/>
      <c r="D556" s="423"/>
      <c r="E556" s="434"/>
      <c r="F556" s="434"/>
      <c r="G556" s="434"/>
      <c r="H556" s="124">
        <v>42906</v>
      </c>
      <c r="I556" s="107">
        <v>20442.5</v>
      </c>
      <c r="J556" s="46">
        <v>42905</v>
      </c>
      <c r="K556" s="99">
        <v>20442.5</v>
      </c>
    </row>
    <row r="557" spans="1:12" ht="12.75">
      <c r="A557" s="434"/>
      <c r="B557" s="434"/>
      <c r="C557" s="421"/>
      <c r="D557" s="423"/>
      <c r="E557" s="434"/>
      <c r="F557" s="434"/>
      <c r="G557" s="434"/>
      <c r="H557" s="124">
        <v>42936</v>
      </c>
      <c r="I557" s="107">
        <v>20442.5</v>
      </c>
      <c r="J557" s="46">
        <v>42936</v>
      </c>
      <c r="K557" s="99">
        <v>20442.5</v>
      </c>
      <c r="L557" s="7"/>
    </row>
    <row r="558" spans="1:11" s="7" customFormat="1" ht="12.75">
      <c r="A558" s="433">
        <v>23</v>
      </c>
      <c r="B558" s="433" t="s">
        <v>101</v>
      </c>
      <c r="C558" s="422">
        <v>2311355</v>
      </c>
      <c r="D558" s="424" t="s">
        <v>600</v>
      </c>
      <c r="E558" s="399">
        <v>1700</v>
      </c>
      <c r="F558" s="519">
        <v>28900</v>
      </c>
      <c r="G558" s="519">
        <v>86700</v>
      </c>
      <c r="H558" s="148">
        <v>42786</v>
      </c>
      <c r="I558" s="287">
        <v>14450</v>
      </c>
      <c r="J558" s="21">
        <v>42894</v>
      </c>
      <c r="K558" s="22">
        <v>14450</v>
      </c>
    </row>
    <row r="559" spans="1:11" s="7" customFormat="1" ht="12.75">
      <c r="A559" s="433"/>
      <c r="B559" s="433"/>
      <c r="C559" s="422"/>
      <c r="D559" s="424"/>
      <c r="E559" s="433"/>
      <c r="F559" s="519"/>
      <c r="G559" s="519"/>
      <c r="H559" s="148">
        <v>42814</v>
      </c>
      <c r="I559" s="110">
        <v>14450</v>
      </c>
      <c r="J559" s="21">
        <v>42891</v>
      </c>
      <c r="K559" s="22">
        <v>14450</v>
      </c>
    </row>
    <row r="560" spans="1:11" s="7" customFormat="1" ht="12.75">
      <c r="A560" s="433"/>
      <c r="B560" s="433"/>
      <c r="C560" s="422"/>
      <c r="D560" s="424"/>
      <c r="E560" s="433"/>
      <c r="F560" s="433"/>
      <c r="G560" s="433"/>
      <c r="H560" s="148">
        <v>42845</v>
      </c>
      <c r="I560" s="110">
        <v>14450</v>
      </c>
      <c r="J560" s="21">
        <v>42891</v>
      </c>
      <c r="K560" s="22">
        <v>14450</v>
      </c>
    </row>
    <row r="561" spans="1:11" s="7" customFormat="1" ht="12.75">
      <c r="A561" s="433"/>
      <c r="B561" s="433"/>
      <c r="C561" s="422"/>
      <c r="D561" s="424"/>
      <c r="E561" s="433"/>
      <c r="F561" s="433"/>
      <c r="G561" s="433"/>
      <c r="H561" s="148">
        <v>42875</v>
      </c>
      <c r="I561" s="110">
        <v>14450</v>
      </c>
      <c r="J561" s="21">
        <v>42891</v>
      </c>
      <c r="K561" s="22">
        <v>14450</v>
      </c>
    </row>
    <row r="562" spans="1:11" s="7" customFormat="1" ht="12.75">
      <c r="A562" s="433"/>
      <c r="B562" s="433"/>
      <c r="C562" s="422"/>
      <c r="D562" s="424"/>
      <c r="E562" s="433"/>
      <c r="F562" s="433"/>
      <c r="G562" s="433"/>
      <c r="H562" s="148">
        <v>42906</v>
      </c>
      <c r="I562" s="110">
        <v>14450</v>
      </c>
      <c r="J562" s="21">
        <v>42906</v>
      </c>
      <c r="K562" s="22">
        <v>14450</v>
      </c>
    </row>
    <row r="563" spans="1:12" s="7" customFormat="1" ht="12.75">
      <c r="A563" s="433"/>
      <c r="B563" s="433"/>
      <c r="C563" s="422"/>
      <c r="D563" s="424"/>
      <c r="E563" s="433"/>
      <c r="F563" s="433"/>
      <c r="G563" s="433"/>
      <c r="H563" s="148">
        <v>42936</v>
      </c>
      <c r="I563" s="110">
        <v>14450</v>
      </c>
      <c r="J563" s="21">
        <v>42943</v>
      </c>
      <c r="K563" s="22">
        <v>14450</v>
      </c>
      <c r="L563"/>
    </row>
    <row r="564" spans="1:11" ht="12.75">
      <c r="A564" s="434">
        <v>23</v>
      </c>
      <c r="B564" s="434" t="s">
        <v>101</v>
      </c>
      <c r="C564" s="421">
        <v>2311504</v>
      </c>
      <c r="D564" s="423" t="s">
        <v>601</v>
      </c>
      <c r="E564" s="403">
        <v>1305</v>
      </c>
      <c r="F564" s="518">
        <v>22185</v>
      </c>
      <c r="G564" s="518">
        <v>66555</v>
      </c>
      <c r="H564" s="124">
        <v>42786</v>
      </c>
      <c r="I564" s="288">
        <v>11092.5</v>
      </c>
      <c r="J564" s="46">
        <v>42788</v>
      </c>
      <c r="K564" s="99">
        <v>11092.5</v>
      </c>
    </row>
    <row r="565" spans="1:11" ht="12.75">
      <c r="A565" s="434"/>
      <c r="B565" s="434"/>
      <c r="C565" s="421"/>
      <c r="D565" s="423"/>
      <c r="E565" s="434"/>
      <c r="F565" s="434"/>
      <c r="G565" s="434"/>
      <c r="H565" s="124">
        <v>42814</v>
      </c>
      <c r="I565" s="107">
        <v>11092.5</v>
      </c>
      <c r="J565" s="46">
        <v>42814</v>
      </c>
      <c r="K565" s="99">
        <v>11092.5</v>
      </c>
    </row>
    <row r="566" spans="1:11" ht="12.75">
      <c r="A566" s="434"/>
      <c r="B566" s="434"/>
      <c r="C566" s="421"/>
      <c r="D566" s="423"/>
      <c r="E566" s="403"/>
      <c r="F566" s="518"/>
      <c r="G566" s="518"/>
      <c r="H566" s="124">
        <v>42845</v>
      </c>
      <c r="I566" s="107">
        <v>11092.5</v>
      </c>
      <c r="J566" s="46">
        <v>42845</v>
      </c>
      <c r="K566" s="99">
        <v>11092.5</v>
      </c>
    </row>
    <row r="567" spans="1:11" ht="12.75">
      <c r="A567" s="434"/>
      <c r="B567" s="434"/>
      <c r="C567" s="421"/>
      <c r="D567" s="423"/>
      <c r="E567" s="434"/>
      <c r="F567" s="434"/>
      <c r="G567" s="434"/>
      <c r="H567" s="124">
        <v>42875</v>
      </c>
      <c r="I567" s="107">
        <v>11092.5</v>
      </c>
      <c r="J567" s="46">
        <v>42874</v>
      </c>
      <c r="K567" s="99">
        <v>11092.5</v>
      </c>
    </row>
    <row r="568" spans="1:11" ht="12.75">
      <c r="A568" s="434"/>
      <c r="B568" s="434"/>
      <c r="C568" s="421"/>
      <c r="D568" s="423"/>
      <c r="E568" s="434"/>
      <c r="F568" s="434"/>
      <c r="G568" s="434"/>
      <c r="H568" s="124">
        <v>42906</v>
      </c>
      <c r="I568" s="107">
        <v>11092.5</v>
      </c>
      <c r="J568" s="46">
        <v>42906</v>
      </c>
      <c r="K568" s="99">
        <v>11092.5</v>
      </c>
    </row>
    <row r="569" spans="1:12" ht="12.75">
      <c r="A569" s="434"/>
      <c r="B569" s="434"/>
      <c r="C569" s="421"/>
      <c r="D569" s="423"/>
      <c r="E569" s="434"/>
      <c r="F569" s="434"/>
      <c r="G569" s="434"/>
      <c r="H569" s="124">
        <v>42936</v>
      </c>
      <c r="I569" s="107">
        <v>11092.5</v>
      </c>
      <c r="J569" s="46">
        <v>42936</v>
      </c>
      <c r="K569" s="99">
        <v>11092.5</v>
      </c>
      <c r="L569" s="7"/>
    </row>
    <row r="570" spans="1:11" s="7" customFormat="1" ht="12.75">
      <c r="A570" s="433">
        <v>23</v>
      </c>
      <c r="B570" s="433" t="s">
        <v>101</v>
      </c>
      <c r="C570" s="422">
        <v>2311702</v>
      </c>
      <c r="D570" s="424" t="s">
        <v>602</v>
      </c>
      <c r="E570" s="399">
        <v>1059</v>
      </c>
      <c r="F570" s="519">
        <v>18003</v>
      </c>
      <c r="G570" s="519">
        <v>54009</v>
      </c>
      <c r="H570" s="148">
        <v>42786</v>
      </c>
      <c r="I570" s="287">
        <v>9001.5</v>
      </c>
      <c r="J570" s="21">
        <v>42788</v>
      </c>
      <c r="K570" s="22">
        <v>9001.5</v>
      </c>
    </row>
    <row r="571" spans="1:11" s="7" customFormat="1" ht="12.75">
      <c r="A571" s="433"/>
      <c r="B571" s="433"/>
      <c r="C571" s="422"/>
      <c r="D571" s="424"/>
      <c r="E571" s="433"/>
      <c r="F571" s="433"/>
      <c r="G571" s="433"/>
      <c r="H571" s="148">
        <v>42814</v>
      </c>
      <c r="I571" s="110">
        <v>9001.5</v>
      </c>
      <c r="J571" s="21">
        <v>42810</v>
      </c>
      <c r="K571" s="22">
        <v>9001.5</v>
      </c>
    </row>
    <row r="572" spans="1:11" s="7" customFormat="1" ht="12.75">
      <c r="A572" s="433"/>
      <c r="B572" s="433"/>
      <c r="C572" s="422"/>
      <c r="D572" s="424"/>
      <c r="E572" s="433"/>
      <c r="F572" s="433"/>
      <c r="G572" s="433"/>
      <c r="H572" s="148">
        <v>42845</v>
      </c>
      <c r="I572" s="110">
        <v>9001.5</v>
      </c>
      <c r="J572" s="108">
        <v>42845</v>
      </c>
      <c r="K572" s="243">
        <v>9001.5</v>
      </c>
    </row>
    <row r="573" spans="1:11" s="7" customFormat="1" ht="12.75">
      <c r="A573" s="433"/>
      <c r="B573" s="433"/>
      <c r="C573" s="422"/>
      <c r="D573" s="424"/>
      <c r="E573" s="399"/>
      <c r="F573" s="519"/>
      <c r="G573" s="519"/>
      <c r="H573" s="148">
        <v>42875</v>
      </c>
      <c r="I573" s="110">
        <v>9001.5</v>
      </c>
      <c r="J573" s="21">
        <v>42872</v>
      </c>
      <c r="K573" s="22">
        <v>9001.5</v>
      </c>
    </row>
    <row r="574" spans="1:11" s="7" customFormat="1" ht="12.75">
      <c r="A574" s="433"/>
      <c r="B574" s="433"/>
      <c r="C574" s="422"/>
      <c r="D574" s="424"/>
      <c r="E574" s="433"/>
      <c r="F574" s="433"/>
      <c r="G574" s="433"/>
      <c r="H574" s="148">
        <v>42906</v>
      </c>
      <c r="I574" s="110">
        <v>9001.5</v>
      </c>
      <c r="J574" s="21">
        <v>42906</v>
      </c>
      <c r="K574" s="22">
        <v>9001.5</v>
      </c>
    </row>
    <row r="575" spans="1:12" s="7" customFormat="1" ht="12.75">
      <c r="A575" s="433"/>
      <c r="B575" s="433"/>
      <c r="C575" s="422"/>
      <c r="D575" s="424"/>
      <c r="E575" s="433"/>
      <c r="F575" s="433"/>
      <c r="G575" s="433"/>
      <c r="H575" s="148">
        <v>42936</v>
      </c>
      <c r="I575" s="110">
        <v>9001.5</v>
      </c>
      <c r="J575" s="21">
        <v>42948</v>
      </c>
      <c r="K575" s="22">
        <v>9001.5</v>
      </c>
      <c r="L575"/>
    </row>
    <row r="576" spans="1:11" ht="12.75">
      <c r="A576" s="434">
        <v>23</v>
      </c>
      <c r="B576" s="434" t="s">
        <v>101</v>
      </c>
      <c r="C576" s="421">
        <v>2311900</v>
      </c>
      <c r="D576" s="423" t="s">
        <v>603</v>
      </c>
      <c r="E576" s="434">
        <v>864</v>
      </c>
      <c r="F576" s="518">
        <v>14688</v>
      </c>
      <c r="G576" s="518">
        <v>44064</v>
      </c>
      <c r="H576" s="124">
        <v>42786</v>
      </c>
      <c r="I576" s="288">
        <v>7344</v>
      </c>
      <c r="J576" s="46">
        <v>42872</v>
      </c>
      <c r="K576" s="99">
        <v>7344</v>
      </c>
    </row>
    <row r="577" spans="1:11" ht="12.75">
      <c r="A577" s="434"/>
      <c r="B577" s="434"/>
      <c r="C577" s="421"/>
      <c r="D577" s="423"/>
      <c r="E577" s="434"/>
      <c r="F577" s="434"/>
      <c r="G577" s="434"/>
      <c r="H577" s="124">
        <v>42814</v>
      </c>
      <c r="I577" s="107">
        <v>7344</v>
      </c>
      <c r="J577" s="46">
        <v>42905</v>
      </c>
      <c r="K577" s="99">
        <v>7344</v>
      </c>
    </row>
    <row r="578" spans="1:11" ht="12.75">
      <c r="A578" s="434"/>
      <c r="B578" s="434"/>
      <c r="C578" s="421"/>
      <c r="D578" s="423"/>
      <c r="E578" s="434"/>
      <c r="F578" s="434"/>
      <c r="G578" s="434"/>
      <c r="H578" s="124">
        <v>42845</v>
      </c>
      <c r="I578" s="107">
        <v>7344</v>
      </c>
      <c r="J578" s="46">
        <v>42905</v>
      </c>
      <c r="K578" s="99">
        <v>7344</v>
      </c>
    </row>
    <row r="579" spans="1:11" ht="12.75">
      <c r="A579" s="434"/>
      <c r="B579" s="434"/>
      <c r="C579" s="421"/>
      <c r="D579" s="423"/>
      <c r="E579" s="434"/>
      <c r="F579" s="434"/>
      <c r="G579" s="434"/>
      <c r="H579" s="124">
        <v>42875</v>
      </c>
      <c r="I579" s="107">
        <v>7344</v>
      </c>
      <c r="J579" s="46">
        <v>42906</v>
      </c>
      <c r="K579" s="99">
        <v>7344</v>
      </c>
    </row>
    <row r="580" spans="1:11" ht="12.75">
      <c r="A580" s="434"/>
      <c r="B580" s="434"/>
      <c r="C580" s="421"/>
      <c r="D580" s="423"/>
      <c r="E580" s="403"/>
      <c r="F580" s="518"/>
      <c r="G580" s="518"/>
      <c r="H580" s="124">
        <v>42906</v>
      </c>
      <c r="I580" s="107">
        <v>7344</v>
      </c>
      <c r="J580" s="46">
        <v>42906</v>
      </c>
      <c r="K580" s="99">
        <v>7344</v>
      </c>
    </row>
    <row r="581" spans="1:12" ht="12.75">
      <c r="A581" s="434"/>
      <c r="B581" s="434"/>
      <c r="C581" s="421"/>
      <c r="D581" s="423"/>
      <c r="E581" s="434"/>
      <c r="F581" s="434"/>
      <c r="G581" s="434"/>
      <c r="H581" s="124">
        <v>42936</v>
      </c>
      <c r="I581" s="107">
        <v>7344</v>
      </c>
      <c r="J581" s="46">
        <v>42989</v>
      </c>
      <c r="K581" s="99">
        <v>7344</v>
      </c>
      <c r="L581" s="7"/>
    </row>
    <row r="582" spans="1:11" s="7" customFormat="1" ht="12.75">
      <c r="A582" s="433">
        <v>23</v>
      </c>
      <c r="B582" s="433" t="s">
        <v>101</v>
      </c>
      <c r="C582" s="422">
        <v>2311959</v>
      </c>
      <c r="D582" s="424" t="s">
        <v>604</v>
      </c>
      <c r="E582" s="399">
        <v>2220</v>
      </c>
      <c r="F582" s="519">
        <v>37740</v>
      </c>
      <c r="G582" s="519">
        <v>113220</v>
      </c>
      <c r="H582" s="148">
        <v>42786</v>
      </c>
      <c r="I582" s="287">
        <v>18870</v>
      </c>
      <c r="J582" s="21">
        <v>42788</v>
      </c>
      <c r="K582" s="22">
        <v>18870</v>
      </c>
    </row>
    <row r="583" spans="1:11" s="7" customFormat="1" ht="12.75">
      <c r="A583" s="433"/>
      <c r="B583" s="433"/>
      <c r="C583" s="422"/>
      <c r="D583" s="424"/>
      <c r="E583" s="433"/>
      <c r="F583" s="433"/>
      <c r="G583" s="433"/>
      <c r="H583" s="148">
        <v>42814</v>
      </c>
      <c r="I583" s="110">
        <v>18870</v>
      </c>
      <c r="J583" s="21">
        <v>42814</v>
      </c>
      <c r="K583" s="22">
        <v>18870</v>
      </c>
    </row>
    <row r="584" spans="1:11" s="7" customFormat="1" ht="12.75">
      <c r="A584" s="433"/>
      <c r="B584" s="433"/>
      <c r="C584" s="422"/>
      <c r="D584" s="424"/>
      <c r="E584" s="433"/>
      <c r="F584" s="433"/>
      <c r="G584" s="433"/>
      <c r="H584" s="148">
        <v>42845</v>
      </c>
      <c r="I584" s="110">
        <v>18870</v>
      </c>
      <c r="J584" s="21">
        <v>42928</v>
      </c>
      <c r="K584" s="22">
        <v>18870</v>
      </c>
    </row>
    <row r="585" spans="1:11" s="7" customFormat="1" ht="12.75">
      <c r="A585" s="433"/>
      <c r="B585" s="433"/>
      <c r="C585" s="422"/>
      <c r="D585" s="424"/>
      <c r="E585" s="433"/>
      <c r="F585" s="433"/>
      <c r="G585" s="433"/>
      <c r="H585" s="148">
        <v>42875</v>
      </c>
      <c r="I585" s="110">
        <v>18870</v>
      </c>
      <c r="J585" s="21">
        <v>42957</v>
      </c>
      <c r="K585" s="22">
        <v>18870</v>
      </c>
    </row>
    <row r="586" spans="1:11" s="7" customFormat="1" ht="12.75">
      <c r="A586" s="433"/>
      <c r="B586" s="433"/>
      <c r="C586" s="422"/>
      <c r="D586" s="424"/>
      <c r="E586" s="433"/>
      <c r="F586" s="433"/>
      <c r="G586" s="433"/>
      <c r="H586" s="148">
        <v>42906</v>
      </c>
      <c r="I586" s="110">
        <v>18870</v>
      </c>
      <c r="J586" s="21">
        <v>42957</v>
      </c>
      <c r="K586" s="22">
        <v>18870</v>
      </c>
    </row>
    <row r="587" spans="1:12" s="7" customFormat="1" ht="12.75">
      <c r="A587" s="433"/>
      <c r="B587" s="433"/>
      <c r="C587" s="422"/>
      <c r="D587" s="424"/>
      <c r="E587" s="433"/>
      <c r="F587" s="519"/>
      <c r="G587" s="519"/>
      <c r="H587" s="148">
        <v>42936</v>
      </c>
      <c r="I587" s="110">
        <v>18870</v>
      </c>
      <c r="J587" s="21">
        <v>42957</v>
      </c>
      <c r="K587" s="22">
        <v>18870</v>
      </c>
      <c r="L587"/>
    </row>
    <row r="588" spans="1:11" ht="12.75">
      <c r="A588" s="434">
        <v>23</v>
      </c>
      <c r="B588" s="434" t="s">
        <v>101</v>
      </c>
      <c r="C588" s="421">
        <v>2312205</v>
      </c>
      <c r="D588" s="423" t="s">
        <v>605</v>
      </c>
      <c r="E588" s="403">
        <v>2853</v>
      </c>
      <c r="F588" s="518">
        <v>48501</v>
      </c>
      <c r="G588" s="518">
        <v>145503</v>
      </c>
      <c r="H588" s="124">
        <v>42786</v>
      </c>
      <c r="I588" s="288">
        <v>24250.5</v>
      </c>
      <c r="J588" s="46">
        <v>42845</v>
      </c>
      <c r="K588" s="99">
        <v>24250.5</v>
      </c>
    </row>
    <row r="589" spans="1:11" ht="12.75">
      <c r="A589" s="434"/>
      <c r="B589" s="434"/>
      <c r="C589" s="421"/>
      <c r="D589" s="423"/>
      <c r="E589" s="434"/>
      <c r="F589" s="434"/>
      <c r="G589" s="434"/>
      <c r="H589" s="124">
        <v>42814</v>
      </c>
      <c r="I589" s="107">
        <v>24250.5</v>
      </c>
      <c r="J589" s="46">
        <v>42852</v>
      </c>
      <c r="K589" s="99">
        <v>24250.5</v>
      </c>
    </row>
    <row r="590" spans="1:11" ht="12.75">
      <c r="A590" s="434"/>
      <c r="B590" s="434"/>
      <c r="C590" s="421"/>
      <c r="D590" s="423"/>
      <c r="E590" s="434"/>
      <c r="F590" s="434"/>
      <c r="G590" s="434"/>
      <c r="H590" s="124">
        <v>42845</v>
      </c>
      <c r="I590" s="107">
        <v>24250.5</v>
      </c>
      <c r="J590" s="46">
        <v>42852</v>
      </c>
      <c r="K590" s="99">
        <v>24250.5</v>
      </c>
    </row>
    <row r="591" spans="1:11" ht="12.75">
      <c r="A591" s="434"/>
      <c r="B591" s="434"/>
      <c r="C591" s="421"/>
      <c r="D591" s="423"/>
      <c r="E591" s="434"/>
      <c r="F591" s="434"/>
      <c r="G591" s="434"/>
      <c r="H591" s="124">
        <v>42875</v>
      </c>
      <c r="I591" s="107">
        <v>24250.5</v>
      </c>
      <c r="J591" s="46">
        <v>42881</v>
      </c>
      <c r="K591" s="99">
        <v>24250.5</v>
      </c>
    </row>
    <row r="592" spans="1:11" ht="12.75">
      <c r="A592" s="434"/>
      <c r="B592" s="434"/>
      <c r="C592" s="421"/>
      <c r="D592" s="423"/>
      <c r="E592" s="434"/>
      <c r="F592" s="434"/>
      <c r="G592" s="434"/>
      <c r="H592" s="124">
        <v>42906</v>
      </c>
      <c r="I592" s="107">
        <v>24250.5</v>
      </c>
      <c r="J592" s="46">
        <v>42905</v>
      </c>
      <c r="K592" s="99">
        <v>24250.5</v>
      </c>
    </row>
    <row r="593" spans="1:12" ht="12.75">
      <c r="A593" s="434"/>
      <c r="B593" s="434"/>
      <c r="C593" s="421"/>
      <c r="D593" s="423"/>
      <c r="E593" s="434"/>
      <c r="F593" s="434"/>
      <c r="G593" s="434"/>
      <c r="H593" s="124">
        <v>42936</v>
      </c>
      <c r="I593" s="107">
        <v>24250.5</v>
      </c>
      <c r="J593" s="46">
        <v>42936</v>
      </c>
      <c r="K593" s="99">
        <v>24250.5</v>
      </c>
      <c r="L593" s="7"/>
    </row>
    <row r="594" spans="1:11" s="7" customFormat="1" ht="12.75">
      <c r="A594" s="433">
        <v>23</v>
      </c>
      <c r="B594" s="433" t="s">
        <v>101</v>
      </c>
      <c r="C594" s="422">
        <v>2312007</v>
      </c>
      <c r="D594" s="424" t="s">
        <v>606</v>
      </c>
      <c r="E594" s="399">
        <v>2596</v>
      </c>
      <c r="F594" s="519">
        <v>44132</v>
      </c>
      <c r="G594" s="519">
        <v>132396</v>
      </c>
      <c r="H594" s="148">
        <v>42786</v>
      </c>
      <c r="I594" s="287">
        <v>22066</v>
      </c>
      <c r="J594" s="21">
        <v>42907</v>
      </c>
      <c r="K594" s="22">
        <v>22066</v>
      </c>
    </row>
    <row r="595" spans="1:11" s="7" customFormat="1" ht="12.75">
      <c r="A595" s="433"/>
      <c r="B595" s="433"/>
      <c r="C595" s="422"/>
      <c r="D595" s="424"/>
      <c r="E595" s="433"/>
      <c r="F595" s="433"/>
      <c r="G595" s="433"/>
      <c r="H595" s="148">
        <v>42814</v>
      </c>
      <c r="I595" s="110">
        <v>22066</v>
      </c>
      <c r="J595" s="21">
        <v>42912</v>
      </c>
      <c r="K595" s="22">
        <v>22066</v>
      </c>
    </row>
    <row r="596" spans="1:11" s="7" customFormat="1" ht="12.75">
      <c r="A596" s="433"/>
      <c r="B596" s="433"/>
      <c r="C596" s="422"/>
      <c r="D596" s="424"/>
      <c r="E596" s="433"/>
      <c r="F596" s="433"/>
      <c r="G596" s="433"/>
      <c r="H596" s="148">
        <v>42845</v>
      </c>
      <c r="I596" s="110">
        <v>22066</v>
      </c>
      <c r="J596" s="21">
        <v>42907</v>
      </c>
      <c r="K596" s="22">
        <v>22066</v>
      </c>
    </row>
    <row r="597" spans="1:11" s="7" customFormat="1" ht="12.75">
      <c r="A597" s="433"/>
      <c r="B597" s="433"/>
      <c r="C597" s="422"/>
      <c r="D597" s="424"/>
      <c r="E597" s="433"/>
      <c r="F597" s="433"/>
      <c r="G597" s="433"/>
      <c r="H597" s="148">
        <v>42875</v>
      </c>
      <c r="I597" s="110">
        <v>22066</v>
      </c>
      <c r="J597" s="21">
        <v>42907</v>
      </c>
      <c r="K597" s="22">
        <v>22066</v>
      </c>
    </row>
    <row r="598" spans="1:11" s="7" customFormat="1" ht="12.75">
      <c r="A598" s="433"/>
      <c r="B598" s="433"/>
      <c r="C598" s="422"/>
      <c r="D598" s="424"/>
      <c r="E598" s="433"/>
      <c r="F598" s="433"/>
      <c r="G598" s="433"/>
      <c r="H598" s="148">
        <v>42906</v>
      </c>
      <c r="I598" s="110">
        <v>22066</v>
      </c>
      <c r="J598" s="21">
        <v>42906</v>
      </c>
      <c r="K598" s="22">
        <v>22066</v>
      </c>
    </row>
    <row r="599" spans="1:12" s="7" customFormat="1" ht="12.75">
      <c r="A599" s="433"/>
      <c r="B599" s="433"/>
      <c r="C599" s="422"/>
      <c r="D599" s="424"/>
      <c r="E599" s="433"/>
      <c r="F599" s="433"/>
      <c r="G599" s="433"/>
      <c r="H599" s="148">
        <v>42936</v>
      </c>
      <c r="I599" s="110">
        <v>22066</v>
      </c>
      <c r="J599" s="21">
        <v>42935</v>
      </c>
      <c r="K599" s="22">
        <v>22066</v>
      </c>
      <c r="L599"/>
    </row>
    <row r="600" spans="1:11" ht="12.75">
      <c r="A600" s="434">
        <v>23</v>
      </c>
      <c r="B600" s="434" t="s">
        <v>101</v>
      </c>
      <c r="C600" s="421">
        <v>2312106</v>
      </c>
      <c r="D600" s="423" t="s">
        <v>607</v>
      </c>
      <c r="E600" s="434">
        <v>730</v>
      </c>
      <c r="F600" s="518">
        <v>12410</v>
      </c>
      <c r="G600" s="518">
        <v>37230</v>
      </c>
      <c r="H600" s="124">
        <v>42786</v>
      </c>
      <c r="I600" s="288">
        <v>6205</v>
      </c>
      <c r="J600" s="46">
        <v>42818</v>
      </c>
      <c r="K600" s="99">
        <v>6205</v>
      </c>
    </row>
    <row r="601" spans="1:11" ht="12.75">
      <c r="A601" s="434"/>
      <c r="B601" s="434"/>
      <c r="C601" s="421"/>
      <c r="D601" s="423"/>
      <c r="E601" s="403"/>
      <c r="F601" s="518"/>
      <c r="G601" s="518"/>
      <c r="H601" s="124">
        <v>42814</v>
      </c>
      <c r="I601" s="107">
        <v>6205</v>
      </c>
      <c r="J601" s="46">
        <v>42842</v>
      </c>
      <c r="K601" s="99">
        <v>6205</v>
      </c>
    </row>
    <row r="602" spans="1:11" ht="12.75">
      <c r="A602" s="434"/>
      <c r="B602" s="434"/>
      <c r="C602" s="421"/>
      <c r="D602" s="423"/>
      <c r="E602" s="434"/>
      <c r="F602" s="434"/>
      <c r="G602" s="434"/>
      <c r="H602" s="124">
        <v>42845</v>
      </c>
      <c r="I602" s="107">
        <v>6205</v>
      </c>
      <c r="J602" s="46">
        <v>42921</v>
      </c>
      <c r="K602" s="99">
        <v>6205</v>
      </c>
    </row>
    <row r="603" spans="1:11" ht="12.75">
      <c r="A603" s="434"/>
      <c r="B603" s="434"/>
      <c r="C603" s="421"/>
      <c r="D603" s="423"/>
      <c r="E603" s="434"/>
      <c r="F603" s="434"/>
      <c r="G603" s="434"/>
      <c r="H603" s="124">
        <v>42875</v>
      </c>
      <c r="I603" s="107">
        <v>6205</v>
      </c>
      <c r="J603" s="46">
        <v>42877</v>
      </c>
      <c r="K603" s="99">
        <v>6205</v>
      </c>
    </row>
    <row r="604" spans="1:11" ht="12.75">
      <c r="A604" s="434"/>
      <c r="B604" s="434"/>
      <c r="C604" s="421"/>
      <c r="D604" s="423"/>
      <c r="E604" s="434"/>
      <c r="F604" s="434"/>
      <c r="G604" s="434"/>
      <c r="H604" s="124">
        <v>42906</v>
      </c>
      <c r="I604" s="107">
        <v>6205</v>
      </c>
      <c r="J604" s="46">
        <v>42907</v>
      </c>
      <c r="K604" s="99">
        <v>6205</v>
      </c>
    </row>
    <row r="605" spans="1:12" ht="12.75">
      <c r="A605" s="434"/>
      <c r="B605" s="434"/>
      <c r="C605" s="421"/>
      <c r="D605" s="423"/>
      <c r="E605" s="434"/>
      <c r="F605" s="434"/>
      <c r="G605" s="434"/>
      <c r="H605" s="124">
        <v>42936</v>
      </c>
      <c r="I605" s="107">
        <v>6205</v>
      </c>
      <c r="J605" s="46">
        <v>42920</v>
      </c>
      <c r="K605" s="99">
        <v>6205</v>
      </c>
      <c r="L605" s="7"/>
    </row>
    <row r="606" spans="1:11" s="7" customFormat="1" ht="12.75">
      <c r="A606" s="433">
        <v>23</v>
      </c>
      <c r="B606" s="433" t="s">
        <v>101</v>
      </c>
      <c r="C606" s="422">
        <v>2312304</v>
      </c>
      <c r="D606" s="424" t="s">
        <v>608</v>
      </c>
      <c r="E606" s="399">
        <v>1175</v>
      </c>
      <c r="F606" s="519">
        <v>19975</v>
      </c>
      <c r="G606" s="519">
        <v>59925</v>
      </c>
      <c r="H606" s="148">
        <v>42786</v>
      </c>
      <c r="I606" s="287">
        <v>9987.5</v>
      </c>
      <c r="J606" s="21">
        <v>42906</v>
      </c>
      <c r="K606" s="22">
        <v>9987.5</v>
      </c>
    </row>
    <row r="607" spans="1:11" s="7" customFormat="1" ht="12.75">
      <c r="A607" s="433"/>
      <c r="B607" s="433"/>
      <c r="C607" s="422"/>
      <c r="D607" s="424"/>
      <c r="E607" s="433"/>
      <c r="F607" s="433"/>
      <c r="G607" s="433"/>
      <c r="H607" s="148">
        <v>42814</v>
      </c>
      <c r="I607" s="110">
        <v>9987.5</v>
      </c>
      <c r="J607" s="21">
        <v>42906</v>
      </c>
      <c r="K607" s="22">
        <v>9987.5</v>
      </c>
    </row>
    <row r="608" spans="1:11" s="7" customFormat="1" ht="12.75">
      <c r="A608" s="433"/>
      <c r="B608" s="433"/>
      <c r="C608" s="422"/>
      <c r="D608" s="424"/>
      <c r="E608" s="433"/>
      <c r="F608" s="519"/>
      <c r="G608" s="519"/>
      <c r="H608" s="148">
        <v>42845</v>
      </c>
      <c r="I608" s="110">
        <v>9987.5</v>
      </c>
      <c r="J608" s="21">
        <v>42922</v>
      </c>
      <c r="K608" s="22">
        <v>9987.5</v>
      </c>
    </row>
    <row r="609" spans="1:11" s="7" customFormat="1" ht="12.75">
      <c r="A609" s="433"/>
      <c r="B609" s="433"/>
      <c r="C609" s="422"/>
      <c r="D609" s="424"/>
      <c r="E609" s="433"/>
      <c r="F609" s="433"/>
      <c r="G609" s="433"/>
      <c r="H609" s="148">
        <v>42875</v>
      </c>
      <c r="I609" s="110">
        <v>9987.5</v>
      </c>
      <c r="J609" s="21">
        <v>42922</v>
      </c>
      <c r="K609" s="22">
        <v>9987.5</v>
      </c>
    </row>
    <row r="610" spans="1:11" s="7" customFormat="1" ht="12.75">
      <c r="A610" s="433"/>
      <c r="B610" s="433"/>
      <c r="C610" s="422"/>
      <c r="D610" s="424"/>
      <c r="E610" s="433"/>
      <c r="F610" s="433"/>
      <c r="G610" s="433"/>
      <c r="H610" s="148">
        <v>42906</v>
      </c>
      <c r="I610" s="110">
        <v>9987.5</v>
      </c>
      <c r="J610" s="21">
        <v>42927</v>
      </c>
      <c r="K610" s="22">
        <v>9987.5</v>
      </c>
    </row>
    <row r="611" spans="1:12" s="7" customFormat="1" ht="12.75">
      <c r="A611" s="433"/>
      <c r="B611" s="433"/>
      <c r="C611" s="422"/>
      <c r="D611" s="424"/>
      <c r="E611" s="433"/>
      <c r="F611" s="433"/>
      <c r="G611" s="433"/>
      <c r="H611" s="148">
        <v>42936</v>
      </c>
      <c r="I611" s="110">
        <v>9987.5</v>
      </c>
      <c r="J611" s="21">
        <v>42927</v>
      </c>
      <c r="K611" s="22">
        <v>9987.5</v>
      </c>
      <c r="L611"/>
    </row>
    <row r="612" spans="1:11" ht="12.75">
      <c r="A612" s="434">
        <v>23</v>
      </c>
      <c r="B612" s="434" t="s">
        <v>101</v>
      </c>
      <c r="C612" s="421">
        <v>2312502</v>
      </c>
      <c r="D612" s="423" t="s">
        <v>609</v>
      </c>
      <c r="E612" s="434">
        <v>755</v>
      </c>
      <c r="F612" s="518">
        <v>12835</v>
      </c>
      <c r="G612" s="518">
        <v>38505</v>
      </c>
      <c r="H612" s="124">
        <v>42786</v>
      </c>
      <c r="I612" s="288">
        <v>6417.5</v>
      </c>
      <c r="J612" s="46">
        <v>42788</v>
      </c>
      <c r="K612" s="99">
        <v>6417.5</v>
      </c>
    </row>
    <row r="613" spans="1:11" ht="12.75">
      <c r="A613" s="434"/>
      <c r="B613" s="434"/>
      <c r="C613" s="421"/>
      <c r="D613" s="423"/>
      <c r="E613" s="434"/>
      <c r="F613" s="434"/>
      <c r="G613" s="434"/>
      <c r="H613" s="124">
        <v>42814</v>
      </c>
      <c r="I613" s="107">
        <v>6417.5</v>
      </c>
      <c r="J613" s="46">
        <v>42816</v>
      </c>
      <c r="K613" s="99">
        <v>6417.5</v>
      </c>
    </row>
    <row r="614" spans="1:11" ht="12.75">
      <c r="A614" s="434"/>
      <c r="B614" s="434"/>
      <c r="C614" s="421"/>
      <c r="D614" s="423"/>
      <c r="E614" s="434"/>
      <c r="F614" s="434"/>
      <c r="G614" s="434"/>
      <c r="H614" s="124">
        <v>42845</v>
      </c>
      <c r="I614" s="107">
        <v>6417.5</v>
      </c>
      <c r="J614" s="46">
        <v>42851</v>
      </c>
      <c r="K614" s="99">
        <v>6417.5</v>
      </c>
    </row>
    <row r="615" spans="1:11" ht="12.75">
      <c r="A615" s="434"/>
      <c r="B615" s="434"/>
      <c r="C615" s="421"/>
      <c r="D615" s="423"/>
      <c r="E615" s="434"/>
      <c r="F615" s="518"/>
      <c r="G615" s="518"/>
      <c r="H615" s="124">
        <v>42875</v>
      </c>
      <c r="I615" s="107">
        <v>6417.5</v>
      </c>
      <c r="J615" s="46">
        <v>42878</v>
      </c>
      <c r="K615" s="99">
        <v>6417.5</v>
      </c>
    </row>
    <row r="616" spans="1:11" ht="12.75">
      <c r="A616" s="434"/>
      <c r="B616" s="434"/>
      <c r="C616" s="421"/>
      <c r="D616" s="423"/>
      <c r="E616" s="434"/>
      <c r="F616" s="434"/>
      <c r="G616" s="434"/>
      <c r="H616" s="124">
        <v>42906</v>
      </c>
      <c r="I616" s="107">
        <v>6417.5</v>
      </c>
      <c r="J616" s="46">
        <v>42912</v>
      </c>
      <c r="K616" s="99">
        <v>6417.5</v>
      </c>
    </row>
    <row r="617" spans="1:12" ht="12.75">
      <c r="A617" s="434"/>
      <c r="B617" s="434"/>
      <c r="C617" s="421"/>
      <c r="D617" s="423"/>
      <c r="E617" s="434"/>
      <c r="F617" s="434"/>
      <c r="G617" s="434"/>
      <c r="H617" s="124">
        <v>42936</v>
      </c>
      <c r="I617" s="107">
        <v>6417.5</v>
      </c>
      <c r="J617" s="46">
        <v>42942</v>
      </c>
      <c r="K617" s="99">
        <v>6417.5</v>
      </c>
      <c r="L617" s="7"/>
    </row>
    <row r="618" spans="1:11" s="7" customFormat="1" ht="12.75">
      <c r="A618" s="433">
        <v>23</v>
      </c>
      <c r="B618" s="433" t="s">
        <v>101</v>
      </c>
      <c r="C618" s="422">
        <v>2312809</v>
      </c>
      <c r="D618" s="424" t="s">
        <v>610</v>
      </c>
      <c r="E618" s="433">
        <v>396</v>
      </c>
      <c r="F618" s="519">
        <v>6732</v>
      </c>
      <c r="G618" s="519">
        <v>20196</v>
      </c>
      <c r="H618" s="148">
        <v>42786</v>
      </c>
      <c r="I618" s="287">
        <v>3366</v>
      </c>
      <c r="J618" s="21">
        <v>42857</v>
      </c>
      <c r="K618" s="22">
        <v>3366</v>
      </c>
    </row>
    <row r="619" spans="1:11" s="7" customFormat="1" ht="12.75">
      <c r="A619" s="433"/>
      <c r="B619" s="433"/>
      <c r="C619" s="422"/>
      <c r="D619" s="424"/>
      <c r="E619" s="433"/>
      <c r="F619" s="433"/>
      <c r="G619" s="433"/>
      <c r="H619" s="148">
        <v>42814</v>
      </c>
      <c r="I619" s="110">
        <v>3366</v>
      </c>
      <c r="J619" s="21">
        <v>42857</v>
      </c>
      <c r="K619" s="22">
        <v>3366</v>
      </c>
    </row>
    <row r="620" spans="1:11" s="7" customFormat="1" ht="12.75">
      <c r="A620" s="433"/>
      <c r="B620" s="433"/>
      <c r="C620" s="422"/>
      <c r="D620" s="424"/>
      <c r="E620" s="433"/>
      <c r="F620" s="433"/>
      <c r="G620" s="433"/>
      <c r="H620" s="148">
        <v>42845</v>
      </c>
      <c r="I620" s="110">
        <v>3366</v>
      </c>
      <c r="J620" s="21">
        <v>42857</v>
      </c>
      <c r="K620" s="22">
        <v>3366</v>
      </c>
    </row>
    <row r="621" spans="1:11" s="7" customFormat="1" ht="12.75">
      <c r="A621" s="433"/>
      <c r="B621" s="433"/>
      <c r="C621" s="422"/>
      <c r="D621" s="424"/>
      <c r="E621" s="433"/>
      <c r="F621" s="433"/>
      <c r="G621" s="433"/>
      <c r="H621" s="148">
        <v>42875</v>
      </c>
      <c r="I621" s="110">
        <v>3366</v>
      </c>
      <c r="J621" s="21">
        <v>42877</v>
      </c>
      <c r="K621" s="22">
        <v>3366</v>
      </c>
    </row>
    <row r="622" spans="1:11" s="7" customFormat="1" ht="12.75">
      <c r="A622" s="433"/>
      <c r="B622" s="433"/>
      <c r="C622" s="422"/>
      <c r="D622" s="424"/>
      <c r="E622" s="433"/>
      <c r="F622" s="519"/>
      <c r="G622" s="519"/>
      <c r="H622" s="148">
        <v>42906</v>
      </c>
      <c r="I622" s="110">
        <v>3366</v>
      </c>
      <c r="J622" s="21">
        <v>42906</v>
      </c>
      <c r="K622" s="22">
        <v>3366</v>
      </c>
    </row>
    <row r="623" spans="1:12" s="7" customFormat="1" ht="12.75">
      <c r="A623" s="433"/>
      <c r="B623" s="433"/>
      <c r="C623" s="422"/>
      <c r="D623" s="424"/>
      <c r="E623" s="433"/>
      <c r="F623" s="433"/>
      <c r="G623" s="433"/>
      <c r="H623" s="148">
        <v>42936</v>
      </c>
      <c r="I623" s="110">
        <v>3366</v>
      </c>
      <c r="J623" s="21">
        <v>42936</v>
      </c>
      <c r="K623" s="22">
        <v>3366</v>
      </c>
      <c r="L623"/>
    </row>
    <row r="624" spans="1:11" ht="12.75">
      <c r="A624" s="434">
        <v>23</v>
      </c>
      <c r="B624" s="434" t="s">
        <v>101</v>
      </c>
      <c r="C624" s="421">
        <v>2312908</v>
      </c>
      <c r="D624" s="423" t="s">
        <v>611</v>
      </c>
      <c r="E624" s="403">
        <v>2707</v>
      </c>
      <c r="F624" s="518">
        <v>46019</v>
      </c>
      <c r="G624" s="518">
        <v>138057</v>
      </c>
      <c r="H624" s="124">
        <v>42786</v>
      </c>
      <c r="I624" s="288">
        <v>23009.5</v>
      </c>
      <c r="J624" s="46">
        <v>42909</v>
      </c>
      <c r="K624" s="99">
        <v>23009.5</v>
      </c>
    </row>
    <row r="625" spans="1:11" ht="12.75">
      <c r="A625" s="434"/>
      <c r="B625" s="434"/>
      <c r="C625" s="421"/>
      <c r="D625" s="423"/>
      <c r="E625" s="434"/>
      <c r="F625" s="434"/>
      <c r="G625" s="434"/>
      <c r="H625" s="124">
        <v>42814</v>
      </c>
      <c r="I625" s="107">
        <v>23009.5</v>
      </c>
      <c r="J625" s="46">
        <v>42909</v>
      </c>
      <c r="K625" s="99">
        <v>23009.5</v>
      </c>
    </row>
    <row r="626" spans="1:11" ht="12.75">
      <c r="A626" s="434"/>
      <c r="B626" s="434"/>
      <c r="C626" s="421"/>
      <c r="D626" s="423"/>
      <c r="E626" s="434"/>
      <c r="F626" s="434"/>
      <c r="G626" s="434"/>
      <c r="H626" s="124">
        <v>42845</v>
      </c>
      <c r="I626" s="107">
        <v>23009.5</v>
      </c>
      <c r="J626" s="46">
        <v>42909</v>
      </c>
      <c r="K626" s="99">
        <v>23009.5</v>
      </c>
    </row>
    <row r="627" spans="1:11" ht="12.75">
      <c r="A627" s="434"/>
      <c r="B627" s="434"/>
      <c r="C627" s="421"/>
      <c r="D627" s="423"/>
      <c r="E627" s="434"/>
      <c r="F627" s="434"/>
      <c r="G627" s="434"/>
      <c r="H627" s="124">
        <v>42875</v>
      </c>
      <c r="I627" s="107">
        <v>23009.5</v>
      </c>
      <c r="J627" s="46">
        <v>42909</v>
      </c>
      <c r="K627" s="99">
        <v>23009.5</v>
      </c>
    </row>
    <row r="628" spans="1:11" ht="12.75">
      <c r="A628" s="434"/>
      <c r="B628" s="434"/>
      <c r="C628" s="421"/>
      <c r="D628" s="423"/>
      <c r="E628" s="434"/>
      <c r="F628" s="434"/>
      <c r="G628" s="434"/>
      <c r="H628" s="124">
        <v>42906</v>
      </c>
      <c r="I628" s="107">
        <v>23009.5</v>
      </c>
      <c r="J628" s="46">
        <v>42909</v>
      </c>
      <c r="K628" s="99">
        <v>23009.5</v>
      </c>
    </row>
    <row r="629" spans="1:12" ht="12.75">
      <c r="A629" s="434"/>
      <c r="B629" s="434"/>
      <c r="C629" s="421"/>
      <c r="D629" s="423"/>
      <c r="E629" s="434"/>
      <c r="F629" s="518"/>
      <c r="G629" s="518"/>
      <c r="H629" s="124">
        <v>42936</v>
      </c>
      <c r="I629" s="107">
        <v>23009.5</v>
      </c>
      <c r="J629" s="46">
        <v>42909</v>
      </c>
      <c r="K629" s="99">
        <v>23009.5</v>
      </c>
      <c r="L629" s="7"/>
    </row>
    <row r="630" spans="1:11" s="7" customFormat="1" ht="12.75">
      <c r="A630" s="433">
        <v>23</v>
      </c>
      <c r="B630" s="433" t="s">
        <v>101</v>
      </c>
      <c r="C630" s="422">
        <v>2313104</v>
      </c>
      <c r="D630" s="424" t="s">
        <v>612</v>
      </c>
      <c r="E630" s="399">
        <v>1783</v>
      </c>
      <c r="F630" s="519">
        <v>30311</v>
      </c>
      <c r="G630" s="519">
        <v>90933</v>
      </c>
      <c r="H630" s="148">
        <v>42786</v>
      </c>
      <c r="I630" s="287">
        <v>15155.5</v>
      </c>
      <c r="J630" s="21">
        <v>42872</v>
      </c>
      <c r="K630" s="22">
        <v>15155.5</v>
      </c>
    </row>
    <row r="631" spans="1:11" s="7" customFormat="1" ht="12.75">
      <c r="A631" s="433"/>
      <c r="B631" s="433"/>
      <c r="C631" s="422"/>
      <c r="D631" s="424"/>
      <c r="E631" s="433"/>
      <c r="F631" s="433"/>
      <c r="G631" s="433"/>
      <c r="H631" s="148">
        <v>42814</v>
      </c>
      <c r="I631" s="110">
        <v>15155.5</v>
      </c>
      <c r="J631" s="21">
        <v>42905</v>
      </c>
      <c r="K631" s="22">
        <v>15155.5</v>
      </c>
    </row>
    <row r="632" spans="1:11" s="7" customFormat="1" ht="12.75">
      <c r="A632" s="433"/>
      <c r="B632" s="433"/>
      <c r="C632" s="422"/>
      <c r="D632" s="424"/>
      <c r="E632" s="433"/>
      <c r="F632" s="433"/>
      <c r="G632" s="433"/>
      <c r="H632" s="148">
        <v>42845</v>
      </c>
      <c r="I632" s="110">
        <v>15155.5</v>
      </c>
      <c r="J632" s="21">
        <v>42921</v>
      </c>
      <c r="K632" s="22">
        <v>15155.5</v>
      </c>
    </row>
    <row r="633" spans="1:11" s="7" customFormat="1" ht="12.75">
      <c r="A633" s="433"/>
      <c r="B633" s="433"/>
      <c r="C633" s="422"/>
      <c r="D633" s="424"/>
      <c r="E633" s="433"/>
      <c r="F633" s="433"/>
      <c r="G633" s="433"/>
      <c r="H633" s="148">
        <v>42875</v>
      </c>
      <c r="I633" s="110">
        <v>15155.5</v>
      </c>
      <c r="J633" s="21">
        <v>42921</v>
      </c>
      <c r="K633" s="22">
        <v>15155.5</v>
      </c>
    </row>
    <row r="634" spans="1:11" s="7" customFormat="1" ht="12.75">
      <c r="A634" s="433"/>
      <c r="B634" s="433"/>
      <c r="C634" s="422"/>
      <c r="D634" s="424"/>
      <c r="E634" s="433"/>
      <c r="F634" s="433"/>
      <c r="G634" s="433"/>
      <c r="H634" s="148">
        <v>42906</v>
      </c>
      <c r="I634" s="110">
        <v>15155.5</v>
      </c>
      <c r="J634" s="21">
        <v>42921</v>
      </c>
      <c r="K634" s="22">
        <v>15155.5</v>
      </c>
    </row>
    <row r="635" spans="1:12" s="7" customFormat="1" ht="12.75">
      <c r="A635" s="433"/>
      <c r="B635" s="433"/>
      <c r="C635" s="422"/>
      <c r="D635" s="424"/>
      <c r="E635" s="433"/>
      <c r="F635" s="433"/>
      <c r="G635" s="433"/>
      <c r="H635" s="148">
        <v>42936</v>
      </c>
      <c r="I635" s="110">
        <v>15155.5</v>
      </c>
      <c r="J635" s="21">
        <v>42930</v>
      </c>
      <c r="K635" s="22">
        <v>15155.5</v>
      </c>
      <c r="L635"/>
    </row>
    <row r="636" spans="1:11" ht="12.75">
      <c r="A636" s="434">
        <v>23</v>
      </c>
      <c r="B636" s="434" t="s">
        <v>101</v>
      </c>
      <c r="C636" s="421">
        <v>2313203</v>
      </c>
      <c r="D636" s="423" t="s">
        <v>613</v>
      </c>
      <c r="E636" s="403">
        <v>1550</v>
      </c>
      <c r="F636" s="518">
        <v>26350</v>
      </c>
      <c r="G636" s="518">
        <v>79050</v>
      </c>
      <c r="H636" s="124">
        <v>42786</v>
      </c>
      <c r="I636" s="288">
        <v>13175</v>
      </c>
      <c r="J636" s="46">
        <v>42849</v>
      </c>
      <c r="K636" s="99">
        <v>13175</v>
      </c>
    </row>
    <row r="637" spans="1:11" ht="12.75">
      <c r="A637" s="434"/>
      <c r="B637" s="434"/>
      <c r="C637" s="421"/>
      <c r="D637" s="423"/>
      <c r="E637" s="434"/>
      <c r="F637" s="434"/>
      <c r="G637" s="434"/>
      <c r="H637" s="124">
        <v>42814</v>
      </c>
      <c r="I637" s="107">
        <v>13175</v>
      </c>
      <c r="J637" s="46">
        <v>42849</v>
      </c>
      <c r="K637" s="99">
        <v>13175</v>
      </c>
    </row>
    <row r="638" spans="1:11" ht="12.75">
      <c r="A638" s="434"/>
      <c r="B638" s="434"/>
      <c r="C638" s="421"/>
      <c r="D638" s="423"/>
      <c r="E638" s="434"/>
      <c r="F638" s="434"/>
      <c r="G638" s="434"/>
      <c r="H638" s="124">
        <v>42845</v>
      </c>
      <c r="I638" s="107">
        <v>13175</v>
      </c>
      <c r="J638" s="46">
        <v>42849</v>
      </c>
      <c r="K638" s="99">
        <v>13175</v>
      </c>
    </row>
    <row r="639" spans="1:11" ht="12.75">
      <c r="A639" s="434"/>
      <c r="B639" s="434"/>
      <c r="C639" s="421"/>
      <c r="D639" s="423"/>
      <c r="E639" s="434"/>
      <c r="F639" s="434"/>
      <c r="G639" s="434"/>
      <c r="H639" s="124">
        <v>42875</v>
      </c>
      <c r="I639" s="107">
        <v>13175</v>
      </c>
      <c r="J639" s="46">
        <v>42878</v>
      </c>
      <c r="K639" s="99">
        <v>13175</v>
      </c>
    </row>
    <row r="640" spans="1:11" ht="12.75">
      <c r="A640" s="434"/>
      <c r="B640" s="434"/>
      <c r="C640" s="421"/>
      <c r="D640" s="423"/>
      <c r="E640" s="434"/>
      <c r="F640" s="434"/>
      <c r="G640" s="434"/>
      <c r="H640" s="124">
        <v>42906</v>
      </c>
      <c r="I640" s="107">
        <v>13175</v>
      </c>
      <c r="J640" s="46">
        <v>42906</v>
      </c>
      <c r="K640" s="99">
        <v>13175</v>
      </c>
    </row>
    <row r="641" spans="1:12" ht="12.75">
      <c r="A641" s="434"/>
      <c r="B641" s="434"/>
      <c r="C641" s="421"/>
      <c r="D641" s="423"/>
      <c r="E641" s="434"/>
      <c r="F641" s="434"/>
      <c r="G641" s="434"/>
      <c r="H641" s="124">
        <v>42936</v>
      </c>
      <c r="I641" s="107">
        <v>13175</v>
      </c>
      <c r="J641" s="46">
        <v>42936</v>
      </c>
      <c r="K641" s="99">
        <v>13175</v>
      </c>
      <c r="L641" s="7"/>
    </row>
    <row r="642" spans="1:11" s="7" customFormat="1" ht="12.75">
      <c r="A642" s="433">
        <v>23</v>
      </c>
      <c r="B642" s="433" t="s">
        <v>101</v>
      </c>
      <c r="C642" s="422">
        <v>2313252</v>
      </c>
      <c r="D642" s="424" t="s">
        <v>614</v>
      </c>
      <c r="E642" s="399">
        <v>1123</v>
      </c>
      <c r="F642" s="519">
        <v>19091</v>
      </c>
      <c r="G642" s="519">
        <v>57273</v>
      </c>
      <c r="H642" s="148">
        <v>42786</v>
      </c>
      <c r="I642" s="287">
        <v>9545.5</v>
      </c>
      <c r="J642" s="21">
        <v>42788</v>
      </c>
      <c r="K642" s="22">
        <v>9545.5</v>
      </c>
    </row>
    <row r="643" spans="1:11" s="7" customFormat="1" ht="12.75">
      <c r="A643" s="433"/>
      <c r="B643" s="433"/>
      <c r="C643" s="422"/>
      <c r="D643" s="424"/>
      <c r="E643" s="399"/>
      <c r="F643" s="519"/>
      <c r="G643" s="519"/>
      <c r="H643" s="148">
        <v>42814</v>
      </c>
      <c r="I643" s="110">
        <v>9545.5</v>
      </c>
      <c r="J643" s="21">
        <v>42814</v>
      </c>
      <c r="K643" s="22">
        <v>9545.5</v>
      </c>
    </row>
    <row r="644" spans="1:11" s="7" customFormat="1" ht="12.75">
      <c r="A644" s="433"/>
      <c r="B644" s="433"/>
      <c r="C644" s="422"/>
      <c r="D644" s="424"/>
      <c r="E644" s="433"/>
      <c r="F644" s="433"/>
      <c r="G644" s="433"/>
      <c r="H644" s="148">
        <v>42845</v>
      </c>
      <c r="I644" s="110">
        <v>9545.5</v>
      </c>
      <c r="J644" s="21">
        <v>42845</v>
      </c>
      <c r="K644" s="22">
        <v>9545.5</v>
      </c>
    </row>
    <row r="645" spans="1:11" s="7" customFormat="1" ht="12.75">
      <c r="A645" s="433"/>
      <c r="B645" s="433"/>
      <c r="C645" s="422"/>
      <c r="D645" s="424"/>
      <c r="E645" s="433"/>
      <c r="F645" s="433"/>
      <c r="G645" s="433"/>
      <c r="H645" s="148">
        <v>42875</v>
      </c>
      <c r="I645" s="110">
        <v>9545.5</v>
      </c>
      <c r="J645" s="21"/>
      <c r="K645" s="22"/>
    </row>
    <row r="646" spans="1:11" s="7" customFormat="1" ht="12.75">
      <c r="A646" s="433"/>
      <c r="B646" s="433"/>
      <c r="C646" s="422"/>
      <c r="D646" s="424"/>
      <c r="E646" s="433"/>
      <c r="F646" s="433"/>
      <c r="G646" s="433"/>
      <c r="H646" s="148">
        <v>42906</v>
      </c>
      <c r="I646" s="110">
        <v>9545.5</v>
      </c>
      <c r="J646" s="21"/>
      <c r="K646" s="22"/>
    </row>
    <row r="647" spans="1:12" s="7" customFormat="1" ht="12.75">
      <c r="A647" s="433"/>
      <c r="B647" s="433"/>
      <c r="C647" s="422"/>
      <c r="D647" s="424"/>
      <c r="E647" s="433"/>
      <c r="F647" s="433"/>
      <c r="G647" s="433"/>
      <c r="H647" s="148">
        <v>42936</v>
      </c>
      <c r="I647" s="110">
        <v>9545.5</v>
      </c>
      <c r="J647" s="21"/>
      <c r="K647" s="22"/>
      <c r="L647"/>
    </row>
    <row r="648" spans="1:11" ht="12.75">
      <c r="A648" s="434">
        <v>23</v>
      </c>
      <c r="B648" s="434" t="s">
        <v>101</v>
      </c>
      <c r="C648" s="421">
        <v>2313302</v>
      </c>
      <c r="D648" s="423" t="s">
        <v>615</v>
      </c>
      <c r="E648" s="403">
        <v>4358</v>
      </c>
      <c r="F648" s="518">
        <v>74086</v>
      </c>
      <c r="G648" s="518">
        <v>222258</v>
      </c>
      <c r="H648" s="124">
        <v>42786</v>
      </c>
      <c r="I648" s="288">
        <v>37043</v>
      </c>
      <c r="J648" s="46">
        <v>42843</v>
      </c>
      <c r="K648" s="99">
        <v>37043</v>
      </c>
    </row>
    <row r="649" spans="1:11" ht="12.75">
      <c r="A649" s="434"/>
      <c r="B649" s="434"/>
      <c r="C649" s="421"/>
      <c r="D649" s="423"/>
      <c r="E649" s="434"/>
      <c r="F649" s="434"/>
      <c r="G649" s="434"/>
      <c r="H649" s="124">
        <v>42814</v>
      </c>
      <c r="I649" s="107">
        <v>37043</v>
      </c>
      <c r="J649" s="46">
        <v>42843</v>
      </c>
      <c r="K649" s="99">
        <v>37043</v>
      </c>
    </row>
    <row r="650" spans="1:11" ht="12.75">
      <c r="A650" s="434"/>
      <c r="B650" s="434"/>
      <c r="C650" s="421"/>
      <c r="D650" s="423"/>
      <c r="E650" s="403"/>
      <c r="F650" s="518"/>
      <c r="G650" s="518"/>
      <c r="H650" s="124">
        <v>42845</v>
      </c>
      <c r="I650" s="107">
        <v>37043</v>
      </c>
      <c r="J650" s="46">
        <v>42845</v>
      </c>
      <c r="K650" s="99">
        <v>37043</v>
      </c>
    </row>
    <row r="651" spans="1:11" ht="12.75">
      <c r="A651" s="434"/>
      <c r="B651" s="434"/>
      <c r="C651" s="421"/>
      <c r="D651" s="423"/>
      <c r="E651" s="434"/>
      <c r="F651" s="434"/>
      <c r="G651" s="434"/>
      <c r="H651" s="124">
        <v>42875</v>
      </c>
      <c r="I651" s="107">
        <v>37043</v>
      </c>
      <c r="J651" s="46">
        <v>42874</v>
      </c>
      <c r="K651" s="99">
        <v>37043</v>
      </c>
    </row>
    <row r="652" spans="1:11" ht="12.75">
      <c r="A652" s="434"/>
      <c r="B652" s="434"/>
      <c r="C652" s="421"/>
      <c r="D652" s="423"/>
      <c r="E652" s="434"/>
      <c r="F652" s="434"/>
      <c r="G652" s="434"/>
      <c r="H652" s="124">
        <v>42906</v>
      </c>
      <c r="I652" s="107">
        <v>37043</v>
      </c>
      <c r="J652" s="46">
        <v>42906</v>
      </c>
      <c r="K652" s="99">
        <v>37043</v>
      </c>
    </row>
    <row r="653" spans="1:12" ht="12.75">
      <c r="A653" s="434"/>
      <c r="B653" s="434"/>
      <c r="C653" s="421"/>
      <c r="D653" s="423"/>
      <c r="E653" s="434"/>
      <c r="F653" s="434"/>
      <c r="G653" s="434"/>
      <c r="H653" s="124">
        <v>42936</v>
      </c>
      <c r="I653" s="107">
        <v>37043</v>
      </c>
      <c r="J653" s="46">
        <v>42926</v>
      </c>
      <c r="K653" s="99">
        <v>37043</v>
      </c>
      <c r="L653" s="7"/>
    </row>
    <row r="654" spans="1:11" s="7" customFormat="1" ht="12.75">
      <c r="A654" s="433">
        <v>23</v>
      </c>
      <c r="B654" s="433" t="s">
        <v>101</v>
      </c>
      <c r="C654" s="422">
        <v>2313351</v>
      </c>
      <c r="D654" s="424" t="s">
        <v>616</v>
      </c>
      <c r="E654" s="399">
        <v>1195</v>
      </c>
      <c r="F654" s="519">
        <v>20315</v>
      </c>
      <c r="G654" s="519">
        <v>60945</v>
      </c>
      <c r="H654" s="148">
        <v>42786</v>
      </c>
      <c r="I654" s="287">
        <v>10157.5</v>
      </c>
      <c r="J654" s="21">
        <v>42929</v>
      </c>
      <c r="K654" s="22">
        <v>10157.5</v>
      </c>
    </row>
    <row r="655" spans="1:11" s="7" customFormat="1" ht="12.75">
      <c r="A655" s="433"/>
      <c r="B655" s="433"/>
      <c r="C655" s="422"/>
      <c r="D655" s="424"/>
      <c r="E655" s="433"/>
      <c r="F655" s="433"/>
      <c r="G655" s="433"/>
      <c r="H655" s="148">
        <v>42814</v>
      </c>
      <c r="I655" s="110">
        <v>10157.5</v>
      </c>
      <c r="J655" s="21">
        <v>42929</v>
      </c>
      <c r="K655" s="22">
        <v>10157.5</v>
      </c>
    </row>
    <row r="656" spans="1:11" s="7" customFormat="1" ht="12.75">
      <c r="A656" s="433"/>
      <c r="B656" s="433"/>
      <c r="C656" s="422"/>
      <c r="D656" s="424"/>
      <c r="E656" s="433"/>
      <c r="F656" s="433"/>
      <c r="G656" s="433"/>
      <c r="H656" s="148">
        <v>42845</v>
      </c>
      <c r="I656" s="110">
        <v>10157.5</v>
      </c>
      <c r="J656" s="21">
        <v>42957</v>
      </c>
      <c r="K656" s="22">
        <v>10157.5</v>
      </c>
    </row>
    <row r="657" spans="1:11" s="7" customFormat="1" ht="12.75">
      <c r="A657" s="433"/>
      <c r="B657" s="433"/>
      <c r="C657" s="422"/>
      <c r="D657" s="424"/>
      <c r="E657" s="399"/>
      <c r="F657" s="519"/>
      <c r="G657" s="519"/>
      <c r="H657" s="148">
        <v>42875</v>
      </c>
      <c r="I657" s="110">
        <v>10157.5</v>
      </c>
      <c r="J657" s="108">
        <v>42962</v>
      </c>
      <c r="K657" s="109">
        <v>10157.5</v>
      </c>
    </row>
    <row r="658" spans="1:11" s="7" customFormat="1" ht="12.75">
      <c r="A658" s="433"/>
      <c r="B658" s="433"/>
      <c r="C658" s="422"/>
      <c r="D658" s="424"/>
      <c r="E658" s="433"/>
      <c r="F658" s="433"/>
      <c r="G658" s="433"/>
      <c r="H658" s="148">
        <v>42906</v>
      </c>
      <c r="I658" s="110">
        <v>10157.5</v>
      </c>
      <c r="J658" s="108">
        <v>42962</v>
      </c>
      <c r="K658" s="109">
        <v>10157.5</v>
      </c>
    </row>
    <row r="659" spans="1:12" s="7" customFormat="1" ht="12.75">
      <c r="A659" s="433"/>
      <c r="B659" s="433"/>
      <c r="C659" s="422"/>
      <c r="D659" s="424"/>
      <c r="E659" s="433"/>
      <c r="F659" s="433"/>
      <c r="G659" s="433"/>
      <c r="H659" s="148">
        <v>42936</v>
      </c>
      <c r="I659" s="110">
        <v>10157.5</v>
      </c>
      <c r="J659" s="21"/>
      <c r="K659" s="22"/>
      <c r="L659"/>
    </row>
    <row r="660" spans="1:11" ht="12.75">
      <c r="A660" s="434">
        <v>23</v>
      </c>
      <c r="B660" s="434" t="s">
        <v>101</v>
      </c>
      <c r="C660" s="421">
        <v>2313401</v>
      </c>
      <c r="D660" s="423" t="s">
        <v>617</v>
      </c>
      <c r="E660" s="434">
        <v>721</v>
      </c>
      <c r="F660" s="518">
        <v>12257</v>
      </c>
      <c r="G660" s="518">
        <v>36771</v>
      </c>
      <c r="H660" s="124">
        <v>42786</v>
      </c>
      <c r="I660" s="288">
        <v>6128.5</v>
      </c>
      <c r="J660" s="46">
        <v>42874</v>
      </c>
      <c r="K660" s="99">
        <v>6128.5</v>
      </c>
    </row>
    <row r="661" spans="1:11" ht="12.75">
      <c r="A661" s="434"/>
      <c r="B661" s="434"/>
      <c r="C661" s="421"/>
      <c r="D661" s="423"/>
      <c r="E661" s="434"/>
      <c r="F661" s="434"/>
      <c r="G661" s="434"/>
      <c r="H661" s="124">
        <v>42814</v>
      </c>
      <c r="I661" s="107">
        <v>6128.5</v>
      </c>
      <c r="J661" s="46">
        <v>42874</v>
      </c>
      <c r="K661" s="99">
        <v>6128.5</v>
      </c>
    </row>
    <row r="662" spans="1:11" ht="12.75">
      <c r="A662" s="434"/>
      <c r="B662" s="434"/>
      <c r="C662" s="421"/>
      <c r="D662" s="423"/>
      <c r="E662" s="434"/>
      <c r="F662" s="434"/>
      <c r="G662" s="434"/>
      <c r="H662" s="124">
        <v>42845</v>
      </c>
      <c r="I662" s="107">
        <v>6128.5</v>
      </c>
      <c r="J662" s="46">
        <v>42874</v>
      </c>
      <c r="K662" s="99">
        <v>6128.5</v>
      </c>
    </row>
    <row r="663" spans="1:11" ht="12.75">
      <c r="A663" s="434"/>
      <c r="B663" s="434"/>
      <c r="C663" s="421"/>
      <c r="D663" s="423"/>
      <c r="E663" s="434"/>
      <c r="F663" s="434"/>
      <c r="G663" s="434"/>
      <c r="H663" s="124">
        <v>42875</v>
      </c>
      <c r="I663" s="107">
        <v>6128.5</v>
      </c>
      <c r="J663" s="46">
        <v>42874</v>
      </c>
      <c r="K663" s="99">
        <v>6128.5</v>
      </c>
    </row>
    <row r="664" spans="1:11" ht="12.75">
      <c r="A664" s="434"/>
      <c r="B664" s="434"/>
      <c r="C664" s="421"/>
      <c r="D664" s="423"/>
      <c r="E664" s="403"/>
      <c r="F664" s="518"/>
      <c r="G664" s="518"/>
      <c r="H664" s="124">
        <v>42906</v>
      </c>
      <c r="I664" s="107">
        <v>6128.5</v>
      </c>
      <c r="J664" s="46">
        <v>42905</v>
      </c>
      <c r="K664" s="99">
        <v>6128.5</v>
      </c>
    </row>
    <row r="665" spans="1:12" ht="12.75">
      <c r="A665" s="434"/>
      <c r="B665" s="434"/>
      <c r="C665" s="421"/>
      <c r="D665" s="423"/>
      <c r="E665" s="434"/>
      <c r="F665" s="434"/>
      <c r="G665" s="434"/>
      <c r="H665" s="124">
        <v>42936</v>
      </c>
      <c r="I665" s="107">
        <v>6128.5</v>
      </c>
      <c r="J665" s="46">
        <v>42936</v>
      </c>
      <c r="K665" s="99">
        <v>6128.5</v>
      </c>
      <c r="L665" s="7"/>
    </row>
    <row r="666" spans="1:11" s="7" customFormat="1" ht="12.75">
      <c r="A666" s="433">
        <v>23</v>
      </c>
      <c r="B666" s="433" t="s">
        <v>101</v>
      </c>
      <c r="C666" s="422">
        <v>2313609</v>
      </c>
      <c r="D666" s="424" t="s">
        <v>618</v>
      </c>
      <c r="E666" s="433">
        <v>539</v>
      </c>
      <c r="F666" s="519">
        <v>9163</v>
      </c>
      <c r="G666" s="519">
        <v>27489</v>
      </c>
      <c r="H666" s="148">
        <v>42786</v>
      </c>
      <c r="I666" s="287">
        <v>4581.5</v>
      </c>
      <c r="J666" s="21">
        <v>42800</v>
      </c>
      <c r="K666" s="22">
        <v>4581.5</v>
      </c>
    </row>
    <row r="667" spans="1:11" s="7" customFormat="1" ht="12.75">
      <c r="A667" s="433"/>
      <c r="B667" s="433"/>
      <c r="C667" s="422"/>
      <c r="D667" s="424"/>
      <c r="E667" s="433"/>
      <c r="F667" s="433"/>
      <c r="G667" s="433"/>
      <c r="H667" s="148">
        <v>42814</v>
      </c>
      <c r="I667" s="110">
        <v>4581.5</v>
      </c>
      <c r="J667" s="21">
        <v>42810</v>
      </c>
      <c r="K667" s="22">
        <v>4581.5</v>
      </c>
    </row>
    <row r="668" spans="1:11" s="7" customFormat="1" ht="12.75">
      <c r="A668" s="433"/>
      <c r="B668" s="433"/>
      <c r="C668" s="422"/>
      <c r="D668" s="424"/>
      <c r="E668" s="433"/>
      <c r="F668" s="433"/>
      <c r="G668" s="433"/>
      <c r="H668" s="148">
        <v>42845</v>
      </c>
      <c r="I668" s="110">
        <v>4581.5</v>
      </c>
      <c r="J668" s="21">
        <v>42837</v>
      </c>
      <c r="K668" s="22">
        <v>4581.5</v>
      </c>
    </row>
    <row r="669" spans="1:11" s="7" customFormat="1" ht="12.75">
      <c r="A669" s="433"/>
      <c r="B669" s="433"/>
      <c r="C669" s="422"/>
      <c r="D669" s="424"/>
      <c r="E669" s="433"/>
      <c r="F669" s="433"/>
      <c r="G669" s="433"/>
      <c r="H669" s="148">
        <v>42875</v>
      </c>
      <c r="I669" s="110">
        <v>4581.5</v>
      </c>
      <c r="J669" s="21">
        <v>42899</v>
      </c>
      <c r="K669" s="22">
        <v>4581.5</v>
      </c>
    </row>
    <row r="670" spans="1:11" s="7" customFormat="1" ht="12.75">
      <c r="A670" s="433"/>
      <c r="B670" s="433"/>
      <c r="C670" s="422"/>
      <c r="D670" s="424"/>
      <c r="E670" s="433"/>
      <c r="F670" s="433"/>
      <c r="G670" s="433"/>
      <c r="H670" s="148">
        <v>42906</v>
      </c>
      <c r="I670" s="110">
        <v>4581.5</v>
      </c>
      <c r="J670" s="21">
        <v>42905</v>
      </c>
      <c r="K670" s="22">
        <v>4581.5</v>
      </c>
    </row>
    <row r="671" spans="1:12" s="7" customFormat="1" ht="12.75">
      <c r="A671" s="433"/>
      <c r="B671" s="433"/>
      <c r="C671" s="422"/>
      <c r="D671" s="424"/>
      <c r="E671" s="433"/>
      <c r="F671" s="519"/>
      <c r="G671" s="519"/>
      <c r="H671" s="148">
        <v>42936</v>
      </c>
      <c r="I671" s="110">
        <v>4581.5</v>
      </c>
      <c r="J671" s="21">
        <v>42929</v>
      </c>
      <c r="K671" s="22">
        <v>4581.5</v>
      </c>
      <c r="L671"/>
    </row>
    <row r="672" spans="1:11" ht="12.75">
      <c r="A672" s="434">
        <v>23</v>
      </c>
      <c r="B672" s="434" t="s">
        <v>101</v>
      </c>
      <c r="C672" s="421">
        <v>2313708</v>
      </c>
      <c r="D672" s="423" t="s">
        <v>619</v>
      </c>
      <c r="E672" s="434">
        <v>398</v>
      </c>
      <c r="F672" s="518">
        <v>6766</v>
      </c>
      <c r="G672" s="518">
        <v>20298</v>
      </c>
      <c r="H672" s="124">
        <v>42786</v>
      </c>
      <c r="I672" s="288">
        <v>3383</v>
      </c>
      <c r="J672" s="46">
        <v>42905</v>
      </c>
      <c r="K672" s="99">
        <v>3383</v>
      </c>
    </row>
    <row r="673" spans="1:11" ht="12.75">
      <c r="A673" s="434"/>
      <c r="B673" s="434"/>
      <c r="C673" s="421"/>
      <c r="D673" s="423"/>
      <c r="E673" s="434"/>
      <c r="F673" s="434"/>
      <c r="G673" s="434"/>
      <c r="H673" s="124">
        <v>42814</v>
      </c>
      <c r="I673" s="107">
        <v>3383</v>
      </c>
      <c r="J673" s="46">
        <v>42852</v>
      </c>
      <c r="K673" s="99">
        <v>3383</v>
      </c>
    </row>
    <row r="674" spans="1:11" ht="12.75">
      <c r="A674" s="434"/>
      <c r="B674" s="434"/>
      <c r="C674" s="421"/>
      <c r="D674" s="423"/>
      <c r="E674" s="434"/>
      <c r="F674" s="434"/>
      <c r="G674" s="434"/>
      <c r="H674" s="124">
        <v>42845</v>
      </c>
      <c r="I674" s="107">
        <v>3383</v>
      </c>
      <c r="J674" s="46">
        <v>42921</v>
      </c>
      <c r="K674" s="99">
        <v>3383</v>
      </c>
    </row>
    <row r="675" spans="1:11" ht="12.75">
      <c r="A675" s="434"/>
      <c r="B675" s="434"/>
      <c r="C675" s="421"/>
      <c r="D675" s="423"/>
      <c r="E675" s="434"/>
      <c r="F675" s="434"/>
      <c r="G675" s="434"/>
      <c r="H675" s="124">
        <v>42875</v>
      </c>
      <c r="I675" s="107">
        <v>3383</v>
      </c>
      <c r="J675" s="46">
        <v>42928</v>
      </c>
      <c r="K675" s="99">
        <v>3383</v>
      </c>
    </row>
    <row r="676" spans="1:11" ht="12.75">
      <c r="A676" s="434"/>
      <c r="B676" s="434"/>
      <c r="C676" s="421"/>
      <c r="D676" s="423"/>
      <c r="E676" s="434"/>
      <c r="F676" s="434"/>
      <c r="G676" s="434"/>
      <c r="H676" s="124">
        <v>42906</v>
      </c>
      <c r="I676" s="107">
        <v>3383</v>
      </c>
      <c r="J676" s="46">
        <v>42943</v>
      </c>
      <c r="K676" s="99">
        <v>3383</v>
      </c>
    </row>
    <row r="677" spans="1:12" ht="12.75">
      <c r="A677" s="434"/>
      <c r="B677" s="434"/>
      <c r="C677" s="421"/>
      <c r="D677" s="423"/>
      <c r="E677" s="434"/>
      <c r="F677" s="434"/>
      <c r="G677" s="434"/>
      <c r="H677" s="124">
        <v>42936</v>
      </c>
      <c r="I677" s="107">
        <v>3383</v>
      </c>
      <c r="J677" s="46">
        <v>42943</v>
      </c>
      <c r="K677" s="99">
        <v>3383</v>
      </c>
      <c r="L677" s="7"/>
    </row>
    <row r="678" spans="1:11" s="7" customFormat="1" ht="12.75">
      <c r="A678" s="433">
        <v>23</v>
      </c>
      <c r="B678" s="433" t="s">
        <v>101</v>
      </c>
      <c r="C678" s="422">
        <v>2313807</v>
      </c>
      <c r="D678" s="424" t="s">
        <v>620</v>
      </c>
      <c r="E678" s="399">
        <v>290</v>
      </c>
      <c r="F678" s="519">
        <v>4930</v>
      </c>
      <c r="G678" s="519">
        <v>14790</v>
      </c>
      <c r="H678" s="148">
        <v>42786</v>
      </c>
      <c r="I678" s="287">
        <v>2465</v>
      </c>
      <c r="J678" s="21">
        <v>42923</v>
      </c>
      <c r="K678" s="22">
        <v>2465</v>
      </c>
    </row>
    <row r="679" spans="1:11" s="7" customFormat="1" ht="12.75">
      <c r="A679" s="433"/>
      <c r="B679" s="433"/>
      <c r="C679" s="422"/>
      <c r="D679" s="424"/>
      <c r="E679" s="433"/>
      <c r="F679" s="433"/>
      <c r="G679" s="433"/>
      <c r="H679" s="148">
        <v>42814</v>
      </c>
      <c r="I679" s="110">
        <v>2465</v>
      </c>
      <c r="J679" s="21">
        <v>42923</v>
      </c>
      <c r="K679" s="22">
        <v>2465</v>
      </c>
    </row>
    <row r="680" spans="1:11" s="7" customFormat="1" ht="12.75">
      <c r="A680" s="433"/>
      <c r="B680" s="433"/>
      <c r="C680" s="422"/>
      <c r="D680" s="424"/>
      <c r="E680" s="433"/>
      <c r="F680" s="433"/>
      <c r="G680" s="433"/>
      <c r="H680" s="148">
        <v>42845</v>
      </c>
      <c r="I680" s="110">
        <v>2465</v>
      </c>
      <c r="J680" s="21">
        <v>42923</v>
      </c>
      <c r="K680" s="22">
        <v>2465</v>
      </c>
    </row>
    <row r="681" spans="1:11" s="7" customFormat="1" ht="12.75">
      <c r="A681" s="433"/>
      <c r="B681" s="433"/>
      <c r="C681" s="422"/>
      <c r="D681" s="424"/>
      <c r="E681" s="433"/>
      <c r="F681" s="433"/>
      <c r="G681" s="433"/>
      <c r="H681" s="148">
        <v>42875</v>
      </c>
      <c r="I681" s="110">
        <v>2465</v>
      </c>
      <c r="J681" s="21">
        <v>42923</v>
      </c>
      <c r="K681" s="22">
        <v>2465</v>
      </c>
    </row>
    <row r="682" spans="1:11" s="7" customFormat="1" ht="12.75">
      <c r="A682" s="433"/>
      <c r="B682" s="433"/>
      <c r="C682" s="422"/>
      <c r="D682" s="424"/>
      <c r="E682" s="433"/>
      <c r="F682" s="433"/>
      <c r="G682" s="433"/>
      <c r="H682" s="148">
        <v>42906</v>
      </c>
      <c r="I682" s="110">
        <v>2465</v>
      </c>
      <c r="J682" s="21">
        <v>42923</v>
      </c>
      <c r="K682" s="22">
        <v>2465</v>
      </c>
    </row>
    <row r="683" spans="1:12" s="7" customFormat="1" ht="12.75">
      <c r="A683" s="433"/>
      <c r="B683" s="433"/>
      <c r="C683" s="422"/>
      <c r="D683" s="424"/>
      <c r="E683" s="433"/>
      <c r="F683" s="433"/>
      <c r="G683" s="433"/>
      <c r="H683" s="148">
        <v>42936</v>
      </c>
      <c r="I683" s="110">
        <v>2465</v>
      </c>
      <c r="J683" s="21">
        <v>42923</v>
      </c>
      <c r="K683" s="22">
        <v>2465</v>
      </c>
      <c r="L683"/>
    </row>
    <row r="684" spans="1:11" ht="12.75">
      <c r="A684" s="434">
        <v>23</v>
      </c>
      <c r="B684" s="434" t="s">
        <v>101</v>
      </c>
      <c r="C684" s="421">
        <v>2313906</v>
      </c>
      <c r="D684" s="423" t="s">
        <v>621</v>
      </c>
      <c r="E684" s="434">
        <v>719</v>
      </c>
      <c r="F684" s="518">
        <v>12223</v>
      </c>
      <c r="G684" s="518">
        <v>36669</v>
      </c>
      <c r="H684" s="124">
        <v>42786</v>
      </c>
      <c r="I684" s="288">
        <v>6111.5</v>
      </c>
      <c r="J684" s="46">
        <v>42788</v>
      </c>
      <c r="K684" s="99">
        <v>6111.5</v>
      </c>
    </row>
    <row r="685" spans="1:11" ht="12.75">
      <c r="A685" s="434"/>
      <c r="B685" s="434"/>
      <c r="C685" s="421"/>
      <c r="D685" s="423"/>
      <c r="E685" s="403"/>
      <c r="F685" s="518"/>
      <c r="G685" s="518"/>
      <c r="H685" s="124">
        <v>42814</v>
      </c>
      <c r="I685" s="107">
        <v>6111.5</v>
      </c>
      <c r="J685" s="46">
        <v>42814</v>
      </c>
      <c r="K685" s="99">
        <v>6111.5</v>
      </c>
    </row>
    <row r="686" spans="1:11" ht="12.75">
      <c r="A686" s="434"/>
      <c r="B686" s="434"/>
      <c r="C686" s="421"/>
      <c r="D686" s="423"/>
      <c r="E686" s="434"/>
      <c r="F686" s="434"/>
      <c r="G686" s="434"/>
      <c r="H686" s="124">
        <v>42845</v>
      </c>
      <c r="I686" s="107">
        <v>6111.5</v>
      </c>
      <c r="J686" s="46">
        <v>42867</v>
      </c>
      <c r="K686" s="99">
        <v>6111.5</v>
      </c>
    </row>
    <row r="687" spans="1:11" ht="12.75">
      <c r="A687" s="434"/>
      <c r="B687" s="434"/>
      <c r="C687" s="421"/>
      <c r="D687" s="423"/>
      <c r="E687" s="434"/>
      <c r="F687" s="434"/>
      <c r="G687" s="434"/>
      <c r="H687" s="124">
        <v>42875</v>
      </c>
      <c r="I687" s="107">
        <v>6111.5</v>
      </c>
      <c r="J687" s="46">
        <v>42866</v>
      </c>
      <c r="K687" s="99">
        <v>6111.5</v>
      </c>
    </row>
    <row r="688" spans="1:11" ht="12.75">
      <c r="A688" s="434"/>
      <c r="B688" s="434"/>
      <c r="C688" s="421"/>
      <c r="D688" s="423"/>
      <c r="E688" s="434"/>
      <c r="F688" s="434"/>
      <c r="G688" s="434"/>
      <c r="H688" s="124">
        <v>42906</v>
      </c>
      <c r="I688" s="107">
        <v>6111.5</v>
      </c>
      <c r="J688" s="46">
        <v>42899</v>
      </c>
      <c r="K688" s="99">
        <v>6111.5</v>
      </c>
    </row>
    <row r="689" spans="1:12" ht="12.75">
      <c r="A689" s="434"/>
      <c r="B689" s="434"/>
      <c r="C689" s="421"/>
      <c r="D689" s="423"/>
      <c r="E689" s="434"/>
      <c r="F689" s="434"/>
      <c r="G689" s="434"/>
      <c r="H689" s="124">
        <v>42936</v>
      </c>
      <c r="I689" s="107">
        <v>6111.5</v>
      </c>
      <c r="J689" s="46">
        <v>42936</v>
      </c>
      <c r="K689" s="99">
        <v>6111.5</v>
      </c>
      <c r="L689" s="7"/>
    </row>
    <row r="690" spans="1:11" s="7" customFormat="1" ht="12.75">
      <c r="A690" s="433">
        <v>23</v>
      </c>
      <c r="B690" s="433" t="s">
        <v>101</v>
      </c>
      <c r="C690" s="422">
        <v>2313955</v>
      </c>
      <c r="D690" s="424" t="s">
        <v>622</v>
      </c>
      <c r="E690" s="433">
        <v>466</v>
      </c>
      <c r="F690" s="519">
        <v>7922</v>
      </c>
      <c r="G690" s="519">
        <v>23766</v>
      </c>
      <c r="H690" s="148">
        <v>42786</v>
      </c>
      <c r="I690" s="287">
        <v>3961</v>
      </c>
      <c r="J690" s="21">
        <v>42788</v>
      </c>
      <c r="K690" s="22">
        <v>3961</v>
      </c>
    </row>
    <row r="691" spans="1:11" s="7" customFormat="1" ht="12.75">
      <c r="A691" s="433"/>
      <c r="B691" s="433"/>
      <c r="C691" s="422"/>
      <c r="D691" s="424"/>
      <c r="E691" s="433"/>
      <c r="F691" s="433"/>
      <c r="G691" s="433"/>
      <c r="H691" s="148">
        <v>42814</v>
      </c>
      <c r="I691" s="110">
        <v>3961</v>
      </c>
      <c r="J691" s="21">
        <v>42809</v>
      </c>
      <c r="K691" s="22">
        <v>3961</v>
      </c>
    </row>
    <row r="692" spans="1:11" s="7" customFormat="1" ht="12.75">
      <c r="A692" s="433"/>
      <c r="B692" s="433"/>
      <c r="C692" s="422"/>
      <c r="D692" s="424"/>
      <c r="E692" s="399"/>
      <c r="F692" s="519"/>
      <c r="G692" s="519"/>
      <c r="H692" s="148">
        <v>42845</v>
      </c>
      <c r="I692" s="110">
        <v>3961</v>
      </c>
      <c r="J692" s="21">
        <v>42857</v>
      </c>
      <c r="K692" s="22">
        <v>3961</v>
      </c>
    </row>
    <row r="693" spans="1:11" s="7" customFormat="1" ht="12.75">
      <c r="A693" s="433"/>
      <c r="B693" s="433"/>
      <c r="C693" s="422"/>
      <c r="D693" s="424"/>
      <c r="E693" s="433"/>
      <c r="F693" s="433"/>
      <c r="G693" s="433"/>
      <c r="H693" s="148">
        <v>42875</v>
      </c>
      <c r="I693" s="110">
        <v>3961</v>
      </c>
      <c r="J693" s="21">
        <v>42870</v>
      </c>
      <c r="K693" s="22">
        <v>3961</v>
      </c>
    </row>
    <row r="694" spans="1:11" s="7" customFormat="1" ht="12.75">
      <c r="A694" s="433"/>
      <c r="B694" s="433"/>
      <c r="C694" s="422"/>
      <c r="D694" s="424"/>
      <c r="E694" s="433"/>
      <c r="F694" s="433"/>
      <c r="G694" s="433"/>
      <c r="H694" s="148">
        <v>42906</v>
      </c>
      <c r="I694" s="110">
        <v>3961</v>
      </c>
      <c r="J694" s="21">
        <v>42905</v>
      </c>
      <c r="K694" s="22">
        <v>3961</v>
      </c>
    </row>
    <row r="695" spans="1:12" s="7" customFormat="1" ht="12.75">
      <c r="A695" s="433"/>
      <c r="B695" s="433"/>
      <c r="C695" s="422"/>
      <c r="D695" s="424"/>
      <c r="E695" s="433"/>
      <c r="F695" s="433"/>
      <c r="G695" s="433"/>
      <c r="H695" s="148">
        <v>42936</v>
      </c>
      <c r="I695" s="110">
        <v>3961</v>
      </c>
      <c r="J695" s="21">
        <v>42905</v>
      </c>
      <c r="K695" s="22">
        <v>3961</v>
      </c>
      <c r="L695"/>
    </row>
    <row r="696" spans="1:11" ht="12.75">
      <c r="A696" s="434">
        <v>23</v>
      </c>
      <c r="B696" s="434" t="s">
        <v>101</v>
      </c>
      <c r="C696" s="421">
        <v>2314003</v>
      </c>
      <c r="D696" s="423" t="s">
        <v>623</v>
      </c>
      <c r="E696" s="403">
        <v>2008</v>
      </c>
      <c r="F696" s="518">
        <v>34136</v>
      </c>
      <c r="G696" s="518">
        <v>102408</v>
      </c>
      <c r="H696" s="124">
        <v>42786</v>
      </c>
      <c r="I696" s="288">
        <v>17068</v>
      </c>
      <c r="J696" s="46">
        <v>42788</v>
      </c>
      <c r="K696" s="99">
        <v>17068</v>
      </c>
    </row>
    <row r="697" spans="1:11" ht="12.75">
      <c r="A697" s="434"/>
      <c r="B697" s="434"/>
      <c r="C697" s="421"/>
      <c r="D697" s="423"/>
      <c r="E697" s="434"/>
      <c r="F697" s="434"/>
      <c r="G697" s="434"/>
      <c r="H697" s="124">
        <v>42814</v>
      </c>
      <c r="I697" s="107">
        <v>17068</v>
      </c>
      <c r="J697" s="46">
        <v>42814</v>
      </c>
      <c r="K697" s="99">
        <v>17068</v>
      </c>
    </row>
    <row r="698" spans="1:11" ht="12.75">
      <c r="A698" s="434"/>
      <c r="B698" s="434"/>
      <c r="C698" s="421"/>
      <c r="D698" s="423"/>
      <c r="E698" s="434"/>
      <c r="F698" s="434"/>
      <c r="G698" s="434"/>
      <c r="H698" s="124">
        <v>42845</v>
      </c>
      <c r="I698" s="107">
        <v>17068</v>
      </c>
      <c r="J698" s="46">
        <v>42844</v>
      </c>
      <c r="K698" s="99">
        <v>17068</v>
      </c>
    </row>
    <row r="699" spans="1:11" ht="12.75">
      <c r="A699" s="434"/>
      <c r="B699" s="434"/>
      <c r="C699" s="421"/>
      <c r="D699" s="423"/>
      <c r="E699" s="434"/>
      <c r="F699" s="518"/>
      <c r="G699" s="518"/>
      <c r="H699" s="124">
        <v>42875</v>
      </c>
      <c r="I699" s="107">
        <v>17068</v>
      </c>
      <c r="J699" s="46">
        <v>42872</v>
      </c>
      <c r="K699" s="99">
        <v>17068</v>
      </c>
    </row>
    <row r="700" spans="1:11" ht="12.75">
      <c r="A700" s="434"/>
      <c r="B700" s="434"/>
      <c r="C700" s="421"/>
      <c r="D700" s="423"/>
      <c r="E700" s="434"/>
      <c r="F700" s="434"/>
      <c r="G700" s="434"/>
      <c r="H700" s="124">
        <v>42906</v>
      </c>
      <c r="I700" s="107">
        <v>17068</v>
      </c>
      <c r="J700" s="46">
        <v>42900</v>
      </c>
      <c r="K700" s="99">
        <v>17068</v>
      </c>
    </row>
    <row r="701" spans="1:12" ht="12.75">
      <c r="A701" s="434"/>
      <c r="B701" s="434"/>
      <c r="C701" s="421"/>
      <c r="D701" s="423"/>
      <c r="E701" s="434"/>
      <c r="F701" s="434"/>
      <c r="G701" s="434"/>
      <c r="H701" s="124">
        <v>42936</v>
      </c>
      <c r="I701" s="107">
        <v>17068</v>
      </c>
      <c r="J701" s="46">
        <v>42936</v>
      </c>
      <c r="K701" s="99">
        <v>17068</v>
      </c>
      <c r="L701" s="7"/>
    </row>
    <row r="702" spans="1:11" s="7" customFormat="1" ht="12.75">
      <c r="A702" s="433">
        <v>23</v>
      </c>
      <c r="B702" s="433" t="s">
        <v>101</v>
      </c>
      <c r="C702" s="422">
        <v>2314102</v>
      </c>
      <c r="D702" s="424" t="s">
        <v>624</v>
      </c>
      <c r="E702" s="399">
        <v>2582</v>
      </c>
      <c r="F702" s="519">
        <v>43894</v>
      </c>
      <c r="G702" s="519">
        <v>131682</v>
      </c>
      <c r="H702" s="148">
        <v>42786</v>
      </c>
      <c r="I702" s="287">
        <v>21947</v>
      </c>
      <c r="J702" s="21">
        <v>42788</v>
      </c>
      <c r="K702" s="22">
        <v>21947</v>
      </c>
    </row>
    <row r="703" spans="1:11" s="7" customFormat="1" ht="12.75">
      <c r="A703" s="433"/>
      <c r="B703" s="433"/>
      <c r="C703" s="422"/>
      <c r="D703" s="424"/>
      <c r="E703" s="433"/>
      <c r="F703" s="433"/>
      <c r="G703" s="433"/>
      <c r="H703" s="148">
        <v>42814</v>
      </c>
      <c r="I703" s="110">
        <v>21947</v>
      </c>
      <c r="J703" s="21">
        <v>42814</v>
      </c>
      <c r="K703" s="22">
        <v>21947</v>
      </c>
    </row>
    <row r="704" spans="1:11" s="7" customFormat="1" ht="12.75">
      <c r="A704" s="433"/>
      <c r="B704" s="433"/>
      <c r="C704" s="422"/>
      <c r="D704" s="424"/>
      <c r="E704" s="433"/>
      <c r="F704" s="433"/>
      <c r="G704" s="433"/>
      <c r="H704" s="148">
        <v>42845</v>
      </c>
      <c r="I704" s="110">
        <v>21947</v>
      </c>
      <c r="J704" s="21">
        <v>42842</v>
      </c>
      <c r="K704" s="22">
        <v>21947</v>
      </c>
    </row>
    <row r="705" spans="1:11" s="7" customFormat="1" ht="12.75">
      <c r="A705" s="433"/>
      <c r="B705" s="433"/>
      <c r="C705" s="422"/>
      <c r="D705" s="424"/>
      <c r="E705" s="433"/>
      <c r="F705" s="433"/>
      <c r="G705" s="433"/>
      <c r="H705" s="148">
        <v>42875</v>
      </c>
      <c r="I705" s="110">
        <v>21947</v>
      </c>
      <c r="J705" s="21">
        <v>42874</v>
      </c>
      <c r="K705" s="22">
        <v>21947</v>
      </c>
    </row>
    <row r="706" spans="1:11" s="7" customFormat="1" ht="12.75">
      <c r="A706" s="433"/>
      <c r="B706" s="433"/>
      <c r="C706" s="422"/>
      <c r="D706" s="424"/>
      <c r="E706" s="433"/>
      <c r="F706" s="433"/>
      <c r="G706" s="433"/>
      <c r="H706" s="148">
        <v>42906</v>
      </c>
      <c r="I706" s="110">
        <v>21947</v>
      </c>
      <c r="J706" s="21">
        <v>42906</v>
      </c>
      <c r="K706" s="22">
        <v>21947</v>
      </c>
    </row>
    <row r="707" spans="1:11" s="7" customFormat="1" ht="12.75">
      <c r="A707" s="433"/>
      <c r="B707" s="433"/>
      <c r="C707" s="422"/>
      <c r="D707" s="424"/>
      <c r="E707" s="433"/>
      <c r="F707" s="433"/>
      <c r="G707" s="433"/>
      <c r="H707" s="148">
        <v>42936</v>
      </c>
      <c r="I707" s="110">
        <v>21947</v>
      </c>
      <c r="J707" s="21">
        <v>42926</v>
      </c>
      <c r="K707" s="22">
        <v>21947</v>
      </c>
    </row>
    <row r="708" spans="1:11" ht="12.75">
      <c r="A708" s="336"/>
      <c r="B708" s="337" t="s">
        <v>107</v>
      </c>
      <c r="C708" s="197">
        <f>COUNT(C6:C707)</f>
        <v>117</v>
      </c>
      <c r="D708" s="338"/>
      <c r="E708" s="339">
        <f>SUM(E6:E707)</f>
        <v>162495</v>
      </c>
      <c r="F708" s="340">
        <f>SUM(F6:F707)</f>
        <v>2762415</v>
      </c>
      <c r="G708" s="340">
        <f>SUM(G6:G707)</f>
        <v>8287245</v>
      </c>
      <c r="H708" s="345">
        <f>COUNT(I6:I707)</f>
        <v>702</v>
      </c>
      <c r="I708" s="340">
        <f>SUM(I6:I707)</f>
        <v>8287245</v>
      </c>
      <c r="J708" s="346">
        <f>COUNT(J6:J707)</f>
        <v>672</v>
      </c>
      <c r="K708" s="342">
        <f>SUM(K6:K707)</f>
        <v>7887133</v>
      </c>
    </row>
    <row r="709" spans="1:11" ht="13.5" thickBot="1">
      <c r="A709" s="3"/>
      <c r="B709" s="3"/>
      <c r="D709" s="8"/>
      <c r="E709" s="8"/>
      <c r="F709" s="8"/>
      <c r="G709" s="8"/>
      <c r="H709" s="236"/>
      <c r="I709" s="333" t="s">
        <v>108</v>
      </c>
      <c r="J709" s="236"/>
      <c r="K709" s="344">
        <f>K708/G708</f>
        <v>0.951719540088413</v>
      </c>
    </row>
    <row r="710" spans="1:11" ht="13.5" thickBot="1">
      <c r="A710" s="3"/>
      <c r="B710" s="3"/>
      <c r="D710" s="8"/>
      <c r="E710" s="8"/>
      <c r="F710" s="8"/>
      <c r="G710" s="8"/>
      <c r="H710" s="8"/>
      <c r="I710" s="9"/>
      <c r="J710" s="8"/>
      <c r="K710" s="122"/>
    </row>
    <row r="711" spans="1:11" ht="12.75">
      <c r="A711" s="3"/>
      <c r="B711" s="3"/>
      <c r="D711" s="8"/>
      <c r="E711" s="8"/>
      <c r="F711" s="8"/>
      <c r="G711" s="8"/>
      <c r="H711" s="409" t="s">
        <v>109</v>
      </c>
      <c r="I711" s="410"/>
      <c r="J711" s="410"/>
      <c r="K711" s="411"/>
    </row>
    <row r="712" spans="1:11" ht="15.75" thickBot="1">
      <c r="A712" s="3"/>
      <c r="B712" s="3"/>
      <c r="D712" s="8"/>
      <c r="E712" s="8"/>
      <c r="F712" s="8"/>
      <c r="G712" s="11"/>
      <c r="H712" s="520">
        <f>COUNT(J6:J707)</f>
        <v>672</v>
      </c>
      <c r="I712" s="521"/>
      <c r="J712" s="521"/>
      <c r="K712" s="522"/>
    </row>
    <row r="715" ht="12.75">
      <c r="F715" s="95"/>
    </row>
  </sheetData>
  <sheetProtection/>
  <mergeCells count="835">
    <mergeCell ref="D30:D35"/>
    <mergeCell ref="D36:D41"/>
    <mergeCell ref="E30:E35"/>
    <mergeCell ref="F30:F35"/>
    <mergeCell ref="E48:E53"/>
    <mergeCell ref="D54:D59"/>
    <mergeCell ref="E36:E41"/>
    <mergeCell ref="F48:F53"/>
    <mergeCell ref="F54:F59"/>
    <mergeCell ref="F36:F41"/>
    <mergeCell ref="G30:G35"/>
    <mergeCell ref="G48:G53"/>
    <mergeCell ref="G54:G59"/>
    <mergeCell ref="B30:B35"/>
    <mergeCell ref="C36:C41"/>
    <mergeCell ref="C30:C35"/>
    <mergeCell ref="F42:F47"/>
    <mergeCell ref="G36:G41"/>
    <mergeCell ref="C54:C59"/>
    <mergeCell ref="E42:E47"/>
    <mergeCell ref="E2:E5"/>
    <mergeCell ref="E12:E17"/>
    <mergeCell ref="E24:E29"/>
    <mergeCell ref="E18:E23"/>
    <mergeCell ref="A426:A431"/>
    <mergeCell ref="B426:B431"/>
    <mergeCell ref="D24:D29"/>
    <mergeCell ref="E54:E59"/>
    <mergeCell ref="C48:C53"/>
    <mergeCell ref="D48:D53"/>
    <mergeCell ref="A30:A35"/>
    <mergeCell ref="C42:C47"/>
    <mergeCell ref="D42:D47"/>
    <mergeCell ref="G42:G47"/>
    <mergeCell ref="G60:G65"/>
    <mergeCell ref="A1:K1"/>
    <mergeCell ref="A2:A5"/>
    <mergeCell ref="B2:B5"/>
    <mergeCell ref="C2:C5"/>
    <mergeCell ref="D2:D5"/>
    <mergeCell ref="F12:F17"/>
    <mergeCell ref="J4:J5"/>
    <mergeCell ref="H4:I4"/>
    <mergeCell ref="A6:A11"/>
    <mergeCell ref="A54:A59"/>
    <mergeCell ref="B54:B59"/>
    <mergeCell ref="A48:A53"/>
    <mergeCell ref="G12:G17"/>
    <mergeCell ref="F24:F29"/>
    <mergeCell ref="B48:B53"/>
    <mergeCell ref="B18:B23"/>
    <mergeCell ref="A24:A29"/>
    <mergeCell ref="C18:C23"/>
    <mergeCell ref="F2:K2"/>
    <mergeCell ref="F3:I3"/>
    <mergeCell ref="K4:K5"/>
    <mergeCell ref="J3:K3"/>
    <mergeCell ref="G18:G23"/>
    <mergeCell ref="G24:G29"/>
    <mergeCell ref="F18:F23"/>
    <mergeCell ref="D12:D17"/>
    <mergeCell ref="E6:E11"/>
    <mergeCell ref="D6:D11"/>
    <mergeCell ref="B36:B41"/>
    <mergeCell ref="A42:A47"/>
    <mergeCell ref="B42:B47"/>
    <mergeCell ref="A36:A41"/>
    <mergeCell ref="D18:D23"/>
    <mergeCell ref="A12:A17"/>
    <mergeCell ref="A18:A23"/>
    <mergeCell ref="G4:G5"/>
    <mergeCell ref="G6:G11"/>
    <mergeCell ref="F4:F5"/>
    <mergeCell ref="F6:F11"/>
    <mergeCell ref="B24:B29"/>
    <mergeCell ref="C24:C29"/>
    <mergeCell ref="B6:B11"/>
    <mergeCell ref="C12:C17"/>
    <mergeCell ref="B12:B17"/>
    <mergeCell ref="C6:C11"/>
    <mergeCell ref="F60:F65"/>
    <mergeCell ref="A66:A71"/>
    <mergeCell ref="B66:B71"/>
    <mergeCell ref="C66:C71"/>
    <mergeCell ref="D66:D71"/>
    <mergeCell ref="C60:C65"/>
    <mergeCell ref="D60:D65"/>
    <mergeCell ref="E60:E65"/>
    <mergeCell ref="A60:A65"/>
    <mergeCell ref="B60:B65"/>
    <mergeCell ref="D78:D83"/>
    <mergeCell ref="E78:E83"/>
    <mergeCell ref="A72:A77"/>
    <mergeCell ref="B72:B77"/>
    <mergeCell ref="C72:C77"/>
    <mergeCell ref="D72:D77"/>
    <mergeCell ref="G78:G83"/>
    <mergeCell ref="E66:E71"/>
    <mergeCell ref="F66:F71"/>
    <mergeCell ref="G66:G71"/>
    <mergeCell ref="F72:F77"/>
    <mergeCell ref="E72:E77"/>
    <mergeCell ref="G72:G77"/>
    <mergeCell ref="F78:F83"/>
    <mergeCell ref="E84:E89"/>
    <mergeCell ref="F84:F89"/>
    <mergeCell ref="G84:G89"/>
    <mergeCell ref="A78:A83"/>
    <mergeCell ref="B78:B83"/>
    <mergeCell ref="A84:A89"/>
    <mergeCell ref="B84:B89"/>
    <mergeCell ref="C84:C89"/>
    <mergeCell ref="D84:D89"/>
    <mergeCell ref="C78:C83"/>
    <mergeCell ref="G96:G101"/>
    <mergeCell ref="A90:A95"/>
    <mergeCell ref="B90:B95"/>
    <mergeCell ref="C90:C95"/>
    <mergeCell ref="D90:D95"/>
    <mergeCell ref="E90:E95"/>
    <mergeCell ref="F90:F95"/>
    <mergeCell ref="G90:G95"/>
    <mergeCell ref="A96:A101"/>
    <mergeCell ref="B96:B101"/>
    <mergeCell ref="C96:C101"/>
    <mergeCell ref="D96:D101"/>
    <mergeCell ref="F102:F107"/>
    <mergeCell ref="F96:F101"/>
    <mergeCell ref="E96:E101"/>
    <mergeCell ref="C102:C107"/>
    <mergeCell ref="D102:D107"/>
    <mergeCell ref="E102:E107"/>
    <mergeCell ref="G102:G107"/>
    <mergeCell ref="A108:A113"/>
    <mergeCell ref="B108:B113"/>
    <mergeCell ref="C108:C113"/>
    <mergeCell ref="D108:D113"/>
    <mergeCell ref="E108:E113"/>
    <mergeCell ref="F108:F113"/>
    <mergeCell ref="G108:G113"/>
    <mergeCell ref="A102:A107"/>
    <mergeCell ref="B102:B107"/>
    <mergeCell ref="G120:G125"/>
    <mergeCell ref="A114:A119"/>
    <mergeCell ref="B114:B119"/>
    <mergeCell ref="C114:C119"/>
    <mergeCell ref="D114:D119"/>
    <mergeCell ref="E114:E119"/>
    <mergeCell ref="F114:F119"/>
    <mergeCell ref="G114:G119"/>
    <mergeCell ref="A120:A125"/>
    <mergeCell ref="B120:B125"/>
    <mergeCell ref="C120:C125"/>
    <mergeCell ref="D120:D125"/>
    <mergeCell ref="F126:F131"/>
    <mergeCell ref="F120:F125"/>
    <mergeCell ref="E120:E125"/>
    <mergeCell ref="C126:C131"/>
    <mergeCell ref="D126:D131"/>
    <mergeCell ref="E126:E131"/>
    <mergeCell ref="G126:G131"/>
    <mergeCell ref="A132:A137"/>
    <mergeCell ref="B132:B137"/>
    <mergeCell ref="C132:C137"/>
    <mergeCell ref="D132:D137"/>
    <mergeCell ref="E132:E137"/>
    <mergeCell ref="F132:F137"/>
    <mergeCell ref="G132:G137"/>
    <mergeCell ref="A126:A131"/>
    <mergeCell ref="B126:B131"/>
    <mergeCell ref="G144:G149"/>
    <mergeCell ref="A138:A143"/>
    <mergeCell ref="B138:B143"/>
    <mergeCell ref="C138:C143"/>
    <mergeCell ref="D138:D143"/>
    <mergeCell ref="E138:E143"/>
    <mergeCell ref="F138:F143"/>
    <mergeCell ref="G138:G143"/>
    <mergeCell ref="A144:A149"/>
    <mergeCell ref="B144:B149"/>
    <mergeCell ref="C144:C149"/>
    <mergeCell ref="D144:D149"/>
    <mergeCell ref="F150:F155"/>
    <mergeCell ref="F144:F149"/>
    <mergeCell ref="E144:E149"/>
    <mergeCell ref="C150:C155"/>
    <mergeCell ref="D150:D155"/>
    <mergeCell ref="E150:E155"/>
    <mergeCell ref="G150:G155"/>
    <mergeCell ref="A156:A161"/>
    <mergeCell ref="B156:B161"/>
    <mergeCell ref="C156:C161"/>
    <mergeCell ref="D156:D161"/>
    <mergeCell ref="E156:E161"/>
    <mergeCell ref="F156:F161"/>
    <mergeCell ref="G156:G161"/>
    <mergeCell ref="A150:A155"/>
    <mergeCell ref="B150:B155"/>
    <mergeCell ref="G168:G173"/>
    <mergeCell ref="A162:A167"/>
    <mergeCell ref="B162:B167"/>
    <mergeCell ref="C162:C167"/>
    <mergeCell ref="D162:D167"/>
    <mergeCell ref="E162:E167"/>
    <mergeCell ref="F162:F167"/>
    <mergeCell ref="G162:G167"/>
    <mergeCell ref="A168:A173"/>
    <mergeCell ref="B168:B173"/>
    <mergeCell ref="C168:C173"/>
    <mergeCell ref="D168:D173"/>
    <mergeCell ref="F174:F179"/>
    <mergeCell ref="F168:F173"/>
    <mergeCell ref="E168:E173"/>
    <mergeCell ref="C174:C179"/>
    <mergeCell ref="D174:D179"/>
    <mergeCell ref="E174:E179"/>
    <mergeCell ref="G174:G179"/>
    <mergeCell ref="A180:A185"/>
    <mergeCell ref="B180:B185"/>
    <mergeCell ref="C180:C185"/>
    <mergeCell ref="D180:D185"/>
    <mergeCell ref="E180:E185"/>
    <mergeCell ref="F180:F185"/>
    <mergeCell ref="G180:G185"/>
    <mergeCell ref="A174:A179"/>
    <mergeCell ref="B174:B179"/>
    <mergeCell ref="G192:G197"/>
    <mergeCell ref="A186:A191"/>
    <mergeCell ref="B186:B191"/>
    <mergeCell ref="C186:C191"/>
    <mergeCell ref="D186:D191"/>
    <mergeCell ref="E186:E191"/>
    <mergeCell ref="F186:F191"/>
    <mergeCell ref="G186:G191"/>
    <mergeCell ref="A192:A197"/>
    <mergeCell ref="B192:B197"/>
    <mergeCell ref="C192:C197"/>
    <mergeCell ref="D192:D197"/>
    <mergeCell ref="F198:F203"/>
    <mergeCell ref="F192:F197"/>
    <mergeCell ref="E192:E197"/>
    <mergeCell ref="C198:C203"/>
    <mergeCell ref="D198:D203"/>
    <mergeCell ref="E198:E203"/>
    <mergeCell ref="G198:G203"/>
    <mergeCell ref="A204:A209"/>
    <mergeCell ref="B204:B209"/>
    <mergeCell ref="C204:C209"/>
    <mergeCell ref="D204:D209"/>
    <mergeCell ref="E204:E209"/>
    <mergeCell ref="F204:F209"/>
    <mergeCell ref="G204:G209"/>
    <mergeCell ref="A198:A203"/>
    <mergeCell ref="B198:B203"/>
    <mergeCell ref="G216:G221"/>
    <mergeCell ref="A210:A215"/>
    <mergeCell ref="B210:B215"/>
    <mergeCell ref="C210:C215"/>
    <mergeCell ref="D210:D215"/>
    <mergeCell ref="E210:E215"/>
    <mergeCell ref="F210:F215"/>
    <mergeCell ref="G210:G215"/>
    <mergeCell ref="A216:A221"/>
    <mergeCell ref="B216:B221"/>
    <mergeCell ref="C216:C221"/>
    <mergeCell ref="D216:D221"/>
    <mergeCell ref="F222:F227"/>
    <mergeCell ref="F216:F221"/>
    <mergeCell ref="E216:E221"/>
    <mergeCell ref="C222:C227"/>
    <mergeCell ref="D222:D227"/>
    <mergeCell ref="E222:E227"/>
    <mergeCell ref="G222:G227"/>
    <mergeCell ref="A228:A233"/>
    <mergeCell ref="B228:B233"/>
    <mergeCell ref="C228:C233"/>
    <mergeCell ref="D228:D233"/>
    <mergeCell ref="E228:E233"/>
    <mergeCell ref="F228:F233"/>
    <mergeCell ref="G228:G233"/>
    <mergeCell ref="A222:A227"/>
    <mergeCell ref="B222:B227"/>
    <mergeCell ref="G240:G245"/>
    <mergeCell ref="A234:A239"/>
    <mergeCell ref="B234:B239"/>
    <mergeCell ref="C234:C239"/>
    <mergeCell ref="D234:D239"/>
    <mergeCell ref="E234:E239"/>
    <mergeCell ref="F234:F239"/>
    <mergeCell ref="G234:G239"/>
    <mergeCell ref="A240:A245"/>
    <mergeCell ref="B240:B245"/>
    <mergeCell ref="C240:C245"/>
    <mergeCell ref="D240:D245"/>
    <mergeCell ref="F246:F251"/>
    <mergeCell ref="F240:F245"/>
    <mergeCell ref="E240:E245"/>
    <mergeCell ref="C246:C251"/>
    <mergeCell ref="D246:D251"/>
    <mergeCell ref="E246:E251"/>
    <mergeCell ref="G246:G251"/>
    <mergeCell ref="A252:A257"/>
    <mergeCell ref="B252:B257"/>
    <mergeCell ref="C252:C257"/>
    <mergeCell ref="D252:D257"/>
    <mergeCell ref="E252:E257"/>
    <mergeCell ref="F252:F257"/>
    <mergeCell ref="G252:G257"/>
    <mergeCell ref="A246:A251"/>
    <mergeCell ref="B246:B251"/>
    <mergeCell ref="G264:G269"/>
    <mergeCell ref="A258:A263"/>
    <mergeCell ref="B258:B263"/>
    <mergeCell ref="C258:C263"/>
    <mergeCell ref="D258:D263"/>
    <mergeCell ref="E258:E263"/>
    <mergeCell ref="F258:F263"/>
    <mergeCell ref="G258:G263"/>
    <mergeCell ref="A264:A269"/>
    <mergeCell ref="B264:B269"/>
    <mergeCell ref="C264:C269"/>
    <mergeCell ref="D264:D269"/>
    <mergeCell ref="F270:F275"/>
    <mergeCell ref="F264:F269"/>
    <mergeCell ref="E264:E269"/>
    <mergeCell ref="C270:C275"/>
    <mergeCell ref="D270:D275"/>
    <mergeCell ref="E270:E275"/>
    <mergeCell ref="G270:G275"/>
    <mergeCell ref="A276:A281"/>
    <mergeCell ref="B276:B281"/>
    <mergeCell ref="C276:C281"/>
    <mergeCell ref="D276:D281"/>
    <mergeCell ref="E276:E281"/>
    <mergeCell ref="F276:F281"/>
    <mergeCell ref="G276:G281"/>
    <mergeCell ref="A270:A275"/>
    <mergeCell ref="B270:B275"/>
    <mergeCell ref="G288:G293"/>
    <mergeCell ref="A282:A287"/>
    <mergeCell ref="B282:B287"/>
    <mergeCell ref="C282:C287"/>
    <mergeCell ref="D282:D287"/>
    <mergeCell ref="E282:E287"/>
    <mergeCell ref="F282:F287"/>
    <mergeCell ref="G282:G287"/>
    <mergeCell ref="A288:A293"/>
    <mergeCell ref="B288:B293"/>
    <mergeCell ref="C288:C293"/>
    <mergeCell ref="D288:D293"/>
    <mergeCell ref="F294:F299"/>
    <mergeCell ref="F288:F293"/>
    <mergeCell ref="E288:E293"/>
    <mergeCell ref="C294:C299"/>
    <mergeCell ref="D294:D299"/>
    <mergeCell ref="E294:E299"/>
    <mergeCell ref="G294:G299"/>
    <mergeCell ref="A300:A305"/>
    <mergeCell ref="B300:B305"/>
    <mergeCell ref="C300:C305"/>
    <mergeCell ref="D300:D305"/>
    <mergeCell ref="E300:E305"/>
    <mergeCell ref="F300:F305"/>
    <mergeCell ref="G300:G305"/>
    <mergeCell ref="A294:A299"/>
    <mergeCell ref="B294:B299"/>
    <mergeCell ref="G312:G317"/>
    <mergeCell ref="A306:A311"/>
    <mergeCell ref="B306:B311"/>
    <mergeCell ref="C306:C311"/>
    <mergeCell ref="D306:D311"/>
    <mergeCell ref="E306:E311"/>
    <mergeCell ref="F306:F311"/>
    <mergeCell ref="G306:G311"/>
    <mergeCell ref="A312:A317"/>
    <mergeCell ref="B312:B317"/>
    <mergeCell ref="C312:C317"/>
    <mergeCell ref="D312:D317"/>
    <mergeCell ref="F318:F323"/>
    <mergeCell ref="F312:F317"/>
    <mergeCell ref="E312:E317"/>
    <mergeCell ref="C318:C323"/>
    <mergeCell ref="D318:D323"/>
    <mergeCell ref="E318:E323"/>
    <mergeCell ref="G318:G323"/>
    <mergeCell ref="A324:A329"/>
    <mergeCell ref="B324:B329"/>
    <mergeCell ref="C324:C329"/>
    <mergeCell ref="D324:D329"/>
    <mergeCell ref="E324:E329"/>
    <mergeCell ref="F324:F329"/>
    <mergeCell ref="G324:G329"/>
    <mergeCell ref="A318:A323"/>
    <mergeCell ref="B318:B323"/>
    <mergeCell ref="G336:G341"/>
    <mergeCell ref="A330:A335"/>
    <mergeCell ref="B330:B335"/>
    <mergeCell ref="C330:C335"/>
    <mergeCell ref="D330:D335"/>
    <mergeCell ref="E330:E335"/>
    <mergeCell ref="F330:F335"/>
    <mergeCell ref="G330:G335"/>
    <mergeCell ref="A336:A341"/>
    <mergeCell ref="B336:B341"/>
    <mergeCell ref="C336:C341"/>
    <mergeCell ref="D336:D341"/>
    <mergeCell ref="F342:F347"/>
    <mergeCell ref="F336:F341"/>
    <mergeCell ref="E336:E341"/>
    <mergeCell ref="C342:C347"/>
    <mergeCell ref="D342:D347"/>
    <mergeCell ref="E342:E347"/>
    <mergeCell ref="G342:G347"/>
    <mergeCell ref="A348:A353"/>
    <mergeCell ref="B348:B353"/>
    <mergeCell ref="C348:C353"/>
    <mergeCell ref="D348:D353"/>
    <mergeCell ref="E348:E353"/>
    <mergeCell ref="F348:F353"/>
    <mergeCell ref="G348:G353"/>
    <mergeCell ref="A342:A347"/>
    <mergeCell ref="B342:B347"/>
    <mergeCell ref="G360:G365"/>
    <mergeCell ref="A354:A359"/>
    <mergeCell ref="B354:B359"/>
    <mergeCell ref="C354:C359"/>
    <mergeCell ref="D354:D359"/>
    <mergeCell ref="E354:E359"/>
    <mergeCell ref="F354:F359"/>
    <mergeCell ref="G354:G359"/>
    <mergeCell ref="A360:A365"/>
    <mergeCell ref="B360:B365"/>
    <mergeCell ref="C360:C365"/>
    <mergeCell ref="D360:D365"/>
    <mergeCell ref="F366:F371"/>
    <mergeCell ref="F360:F365"/>
    <mergeCell ref="E360:E365"/>
    <mergeCell ref="C366:C371"/>
    <mergeCell ref="D366:D371"/>
    <mergeCell ref="E366:E371"/>
    <mergeCell ref="G366:G371"/>
    <mergeCell ref="A372:A377"/>
    <mergeCell ref="B372:B377"/>
    <mergeCell ref="C372:C377"/>
    <mergeCell ref="D372:D377"/>
    <mergeCell ref="E372:E377"/>
    <mergeCell ref="F372:F377"/>
    <mergeCell ref="G372:G377"/>
    <mergeCell ref="A366:A371"/>
    <mergeCell ref="B366:B371"/>
    <mergeCell ref="G384:G389"/>
    <mergeCell ref="A378:A383"/>
    <mergeCell ref="B378:B383"/>
    <mergeCell ref="C378:C383"/>
    <mergeCell ref="D378:D383"/>
    <mergeCell ref="E378:E383"/>
    <mergeCell ref="F378:F383"/>
    <mergeCell ref="G378:G383"/>
    <mergeCell ref="A384:A389"/>
    <mergeCell ref="B384:B389"/>
    <mergeCell ref="C384:C389"/>
    <mergeCell ref="D384:D389"/>
    <mergeCell ref="F390:F395"/>
    <mergeCell ref="F384:F389"/>
    <mergeCell ref="E384:E389"/>
    <mergeCell ref="C390:C395"/>
    <mergeCell ref="D390:D395"/>
    <mergeCell ref="E390:E395"/>
    <mergeCell ref="G390:G395"/>
    <mergeCell ref="A396:A401"/>
    <mergeCell ref="B396:B401"/>
    <mergeCell ref="C396:C401"/>
    <mergeCell ref="D396:D401"/>
    <mergeCell ref="E396:E401"/>
    <mergeCell ref="F396:F401"/>
    <mergeCell ref="G396:G401"/>
    <mergeCell ref="A390:A395"/>
    <mergeCell ref="B390:B395"/>
    <mergeCell ref="G408:G413"/>
    <mergeCell ref="A402:A407"/>
    <mergeCell ref="B402:B407"/>
    <mergeCell ref="C402:C407"/>
    <mergeCell ref="D402:D407"/>
    <mergeCell ref="E402:E407"/>
    <mergeCell ref="F402:F407"/>
    <mergeCell ref="G402:G407"/>
    <mergeCell ref="A408:A413"/>
    <mergeCell ref="B408:B413"/>
    <mergeCell ref="C408:C413"/>
    <mergeCell ref="D408:D413"/>
    <mergeCell ref="F414:F419"/>
    <mergeCell ref="F408:F413"/>
    <mergeCell ref="E408:E413"/>
    <mergeCell ref="C414:C419"/>
    <mergeCell ref="D414:D419"/>
    <mergeCell ref="E414:E419"/>
    <mergeCell ref="G414:G419"/>
    <mergeCell ref="A420:A425"/>
    <mergeCell ref="B420:B425"/>
    <mergeCell ref="C420:C425"/>
    <mergeCell ref="D420:D425"/>
    <mergeCell ref="E420:E425"/>
    <mergeCell ref="F420:F425"/>
    <mergeCell ref="G420:G425"/>
    <mergeCell ref="A414:A419"/>
    <mergeCell ref="B414:B419"/>
    <mergeCell ref="G426:G431"/>
    <mergeCell ref="A432:A437"/>
    <mergeCell ref="B432:B437"/>
    <mergeCell ref="C432:C437"/>
    <mergeCell ref="D432:D437"/>
    <mergeCell ref="C426:C431"/>
    <mergeCell ref="D426:D431"/>
    <mergeCell ref="E426:E431"/>
    <mergeCell ref="F426:F431"/>
    <mergeCell ref="G432:G437"/>
    <mergeCell ref="F438:F443"/>
    <mergeCell ref="F432:F437"/>
    <mergeCell ref="E432:E437"/>
    <mergeCell ref="C438:C443"/>
    <mergeCell ref="D438:D443"/>
    <mergeCell ref="E438:E443"/>
    <mergeCell ref="G438:G443"/>
    <mergeCell ref="A444:A449"/>
    <mergeCell ref="B444:B449"/>
    <mergeCell ref="C444:C449"/>
    <mergeCell ref="D444:D449"/>
    <mergeCell ref="E444:E449"/>
    <mergeCell ref="F444:F449"/>
    <mergeCell ref="G444:G449"/>
    <mergeCell ref="A438:A443"/>
    <mergeCell ref="B438:B443"/>
    <mergeCell ref="G456:G461"/>
    <mergeCell ref="A450:A455"/>
    <mergeCell ref="B450:B455"/>
    <mergeCell ref="C450:C455"/>
    <mergeCell ref="D450:D455"/>
    <mergeCell ref="E450:E455"/>
    <mergeCell ref="F450:F455"/>
    <mergeCell ref="G450:G455"/>
    <mergeCell ref="A456:A461"/>
    <mergeCell ref="B456:B461"/>
    <mergeCell ref="C456:C461"/>
    <mergeCell ref="D456:D461"/>
    <mergeCell ref="F462:F467"/>
    <mergeCell ref="F456:F461"/>
    <mergeCell ref="E456:E461"/>
    <mergeCell ref="C462:C467"/>
    <mergeCell ref="D462:D467"/>
    <mergeCell ref="E462:E467"/>
    <mergeCell ref="G462:G467"/>
    <mergeCell ref="A468:A473"/>
    <mergeCell ref="B468:B473"/>
    <mergeCell ref="C468:C473"/>
    <mergeCell ref="D468:D473"/>
    <mergeCell ref="E468:E473"/>
    <mergeCell ref="F468:F473"/>
    <mergeCell ref="G468:G473"/>
    <mergeCell ref="A462:A467"/>
    <mergeCell ref="B462:B467"/>
    <mergeCell ref="G480:G485"/>
    <mergeCell ref="A474:A479"/>
    <mergeCell ref="B474:B479"/>
    <mergeCell ref="C474:C479"/>
    <mergeCell ref="D474:D479"/>
    <mergeCell ref="E474:E479"/>
    <mergeCell ref="F474:F479"/>
    <mergeCell ref="G474:G479"/>
    <mergeCell ref="A480:A485"/>
    <mergeCell ref="B480:B485"/>
    <mergeCell ref="C480:C485"/>
    <mergeCell ref="D480:D485"/>
    <mergeCell ref="F486:F491"/>
    <mergeCell ref="F480:F485"/>
    <mergeCell ref="E480:E485"/>
    <mergeCell ref="C486:C491"/>
    <mergeCell ref="D486:D491"/>
    <mergeCell ref="E486:E491"/>
    <mergeCell ref="E492:E497"/>
    <mergeCell ref="F492:F497"/>
    <mergeCell ref="G492:G497"/>
    <mergeCell ref="A486:A491"/>
    <mergeCell ref="B486:B491"/>
    <mergeCell ref="G486:G491"/>
    <mergeCell ref="A492:A497"/>
    <mergeCell ref="B492:B497"/>
    <mergeCell ref="C492:C497"/>
    <mergeCell ref="D492:D497"/>
    <mergeCell ref="G504:G509"/>
    <mergeCell ref="G498:G503"/>
    <mergeCell ref="A504:A509"/>
    <mergeCell ref="B504:B509"/>
    <mergeCell ref="F498:F503"/>
    <mergeCell ref="E498:E503"/>
    <mergeCell ref="A498:A503"/>
    <mergeCell ref="B498:B503"/>
    <mergeCell ref="C498:C503"/>
    <mergeCell ref="D498:D503"/>
    <mergeCell ref="F504:F509"/>
    <mergeCell ref="E504:E509"/>
    <mergeCell ref="C510:C515"/>
    <mergeCell ref="D510:D515"/>
    <mergeCell ref="E510:E515"/>
    <mergeCell ref="C504:C509"/>
    <mergeCell ref="D504:D509"/>
    <mergeCell ref="G516:G521"/>
    <mergeCell ref="A510:A515"/>
    <mergeCell ref="B510:B515"/>
    <mergeCell ref="G510:G515"/>
    <mergeCell ref="A516:A521"/>
    <mergeCell ref="E516:E521"/>
    <mergeCell ref="F516:F521"/>
    <mergeCell ref="F510:F515"/>
    <mergeCell ref="B516:B521"/>
    <mergeCell ref="C516:C521"/>
    <mergeCell ref="G528:G533"/>
    <mergeCell ref="F528:F533"/>
    <mergeCell ref="F522:F527"/>
    <mergeCell ref="C528:C533"/>
    <mergeCell ref="D528:D533"/>
    <mergeCell ref="E528:E533"/>
    <mergeCell ref="C522:C527"/>
    <mergeCell ref="D522:D527"/>
    <mergeCell ref="E522:E527"/>
    <mergeCell ref="G522:G527"/>
    <mergeCell ref="D516:D521"/>
    <mergeCell ref="A528:A533"/>
    <mergeCell ref="A522:A527"/>
    <mergeCell ref="A534:A539"/>
    <mergeCell ref="B534:B539"/>
    <mergeCell ref="B522:B527"/>
    <mergeCell ref="C534:C539"/>
    <mergeCell ref="B528:B533"/>
    <mergeCell ref="C546:C551"/>
    <mergeCell ref="C540:C545"/>
    <mergeCell ref="B558:B563"/>
    <mergeCell ref="A540:A545"/>
    <mergeCell ref="B540:B545"/>
    <mergeCell ref="A558:A563"/>
    <mergeCell ref="A546:A551"/>
    <mergeCell ref="B546:B551"/>
    <mergeCell ref="B552:B557"/>
    <mergeCell ref="A552:A557"/>
    <mergeCell ref="D546:D551"/>
    <mergeCell ref="G534:G539"/>
    <mergeCell ref="G540:G545"/>
    <mergeCell ref="D534:D539"/>
    <mergeCell ref="F534:F539"/>
    <mergeCell ref="F540:F545"/>
    <mergeCell ref="E534:E539"/>
    <mergeCell ref="E540:E545"/>
    <mergeCell ref="D540:D545"/>
    <mergeCell ref="G558:G563"/>
    <mergeCell ref="F558:F563"/>
    <mergeCell ref="G564:G569"/>
    <mergeCell ref="E546:E551"/>
    <mergeCell ref="F546:F551"/>
    <mergeCell ref="G546:G551"/>
    <mergeCell ref="G552:G557"/>
    <mergeCell ref="E564:E569"/>
    <mergeCell ref="C558:C563"/>
    <mergeCell ref="D558:D563"/>
    <mergeCell ref="E552:E557"/>
    <mergeCell ref="C552:C557"/>
    <mergeCell ref="E558:E563"/>
    <mergeCell ref="F552:F557"/>
    <mergeCell ref="D552:D557"/>
    <mergeCell ref="D564:D569"/>
    <mergeCell ref="E576:E581"/>
    <mergeCell ref="G576:G581"/>
    <mergeCell ref="C576:C581"/>
    <mergeCell ref="D576:D581"/>
    <mergeCell ref="C570:C575"/>
    <mergeCell ref="F564:F569"/>
    <mergeCell ref="E570:E575"/>
    <mergeCell ref="D570:D575"/>
    <mergeCell ref="G570:G575"/>
    <mergeCell ref="B594:B599"/>
    <mergeCell ref="C594:C599"/>
    <mergeCell ref="A588:A593"/>
    <mergeCell ref="B588:B593"/>
    <mergeCell ref="C588:C593"/>
    <mergeCell ref="A564:A569"/>
    <mergeCell ref="B564:B569"/>
    <mergeCell ref="C564:C569"/>
    <mergeCell ref="A582:A587"/>
    <mergeCell ref="B582:B587"/>
    <mergeCell ref="A570:A575"/>
    <mergeCell ref="A576:A581"/>
    <mergeCell ref="B576:B581"/>
    <mergeCell ref="B570:B575"/>
    <mergeCell ref="G582:G587"/>
    <mergeCell ref="G588:G593"/>
    <mergeCell ref="E582:E587"/>
    <mergeCell ref="F570:F575"/>
    <mergeCell ref="C600:C605"/>
    <mergeCell ref="D594:D599"/>
    <mergeCell ref="D600:D605"/>
    <mergeCell ref="E588:E593"/>
    <mergeCell ref="C582:C587"/>
    <mergeCell ref="D588:D593"/>
    <mergeCell ref="D582:D587"/>
    <mergeCell ref="A600:A605"/>
    <mergeCell ref="B600:B605"/>
    <mergeCell ref="F582:F587"/>
    <mergeCell ref="F576:F581"/>
    <mergeCell ref="G612:G617"/>
    <mergeCell ref="G606:G611"/>
    <mergeCell ref="F600:F605"/>
    <mergeCell ref="F612:F617"/>
    <mergeCell ref="F606:F611"/>
    <mergeCell ref="F588:F593"/>
    <mergeCell ref="D606:D611"/>
    <mergeCell ref="A630:A635"/>
    <mergeCell ref="G594:G599"/>
    <mergeCell ref="A606:A611"/>
    <mergeCell ref="B606:B611"/>
    <mergeCell ref="E594:E599"/>
    <mergeCell ref="F594:F599"/>
    <mergeCell ref="G600:G605"/>
    <mergeCell ref="E600:E605"/>
    <mergeCell ref="A594:A599"/>
    <mergeCell ref="E624:E629"/>
    <mergeCell ref="D618:D623"/>
    <mergeCell ref="E630:E635"/>
    <mergeCell ref="D612:D617"/>
    <mergeCell ref="E606:E611"/>
    <mergeCell ref="A612:A617"/>
    <mergeCell ref="B612:B617"/>
    <mergeCell ref="E612:E617"/>
    <mergeCell ref="C612:C617"/>
    <mergeCell ref="C606:C611"/>
    <mergeCell ref="C624:C629"/>
    <mergeCell ref="D624:D629"/>
    <mergeCell ref="C618:C623"/>
    <mergeCell ref="A618:A623"/>
    <mergeCell ref="A624:A629"/>
    <mergeCell ref="B624:B629"/>
    <mergeCell ref="F618:F623"/>
    <mergeCell ref="F630:F635"/>
    <mergeCell ref="A636:A641"/>
    <mergeCell ref="C636:C641"/>
    <mergeCell ref="D636:D641"/>
    <mergeCell ref="B636:B641"/>
    <mergeCell ref="B630:B635"/>
    <mergeCell ref="C630:C635"/>
    <mergeCell ref="D630:D635"/>
    <mergeCell ref="B618:B623"/>
    <mergeCell ref="D660:D665"/>
    <mergeCell ref="E660:E665"/>
    <mergeCell ref="G636:G641"/>
    <mergeCell ref="F636:F641"/>
    <mergeCell ref="E636:E641"/>
    <mergeCell ref="E618:E623"/>
    <mergeCell ref="G618:G623"/>
    <mergeCell ref="G630:G635"/>
    <mergeCell ref="F624:F629"/>
    <mergeCell ref="G624:G629"/>
    <mergeCell ref="D654:D659"/>
    <mergeCell ref="C654:C659"/>
    <mergeCell ref="C642:C647"/>
    <mergeCell ref="G648:G653"/>
    <mergeCell ref="G660:G665"/>
    <mergeCell ref="E654:E659"/>
    <mergeCell ref="F648:F653"/>
    <mergeCell ref="E648:E653"/>
    <mergeCell ref="C648:C653"/>
    <mergeCell ref="D648:D653"/>
    <mergeCell ref="A642:A647"/>
    <mergeCell ref="A654:A659"/>
    <mergeCell ref="B654:B659"/>
    <mergeCell ref="B642:B647"/>
    <mergeCell ref="A648:A653"/>
    <mergeCell ref="B648:B653"/>
    <mergeCell ref="D642:D647"/>
    <mergeCell ref="G642:G647"/>
    <mergeCell ref="F642:F647"/>
    <mergeCell ref="E642:E647"/>
    <mergeCell ref="G666:G671"/>
    <mergeCell ref="E666:E671"/>
    <mergeCell ref="G654:G659"/>
    <mergeCell ref="F660:F665"/>
    <mergeCell ref="F654:F659"/>
    <mergeCell ref="F666:F671"/>
    <mergeCell ref="G672:G677"/>
    <mergeCell ref="G678:G683"/>
    <mergeCell ref="D678:D683"/>
    <mergeCell ref="C678:C683"/>
    <mergeCell ref="F678:F683"/>
    <mergeCell ref="E678:E683"/>
    <mergeCell ref="E672:E677"/>
    <mergeCell ref="F672:F677"/>
    <mergeCell ref="D672:D677"/>
    <mergeCell ref="G690:G695"/>
    <mergeCell ref="C684:C689"/>
    <mergeCell ref="D684:D689"/>
    <mergeCell ref="G684:G689"/>
    <mergeCell ref="F684:F689"/>
    <mergeCell ref="E684:E689"/>
    <mergeCell ref="E690:E695"/>
    <mergeCell ref="C690:C695"/>
    <mergeCell ref="D690:D695"/>
    <mergeCell ref="F690:F695"/>
    <mergeCell ref="A660:A665"/>
    <mergeCell ref="B660:B665"/>
    <mergeCell ref="B666:B671"/>
    <mergeCell ref="C666:C671"/>
    <mergeCell ref="A666:A671"/>
    <mergeCell ref="C660:C665"/>
    <mergeCell ref="A690:A695"/>
    <mergeCell ref="B690:B695"/>
    <mergeCell ref="B684:B689"/>
    <mergeCell ref="D666:D671"/>
    <mergeCell ref="A684:A689"/>
    <mergeCell ref="A678:A683"/>
    <mergeCell ref="B678:B683"/>
    <mergeCell ref="A672:A677"/>
    <mergeCell ref="B672:B677"/>
    <mergeCell ref="C672:C677"/>
    <mergeCell ref="H712:K712"/>
    <mergeCell ref="G702:G707"/>
    <mergeCell ref="C696:C701"/>
    <mergeCell ref="D696:D701"/>
    <mergeCell ref="H711:K711"/>
    <mergeCell ref="C702:C707"/>
    <mergeCell ref="D702:D707"/>
    <mergeCell ref="G696:G701"/>
    <mergeCell ref="A702:A707"/>
    <mergeCell ref="B702:B707"/>
    <mergeCell ref="E696:E701"/>
    <mergeCell ref="F696:F701"/>
    <mergeCell ref="F702:F707"/>
    <mergeCell ref="E702:E707"/>
    <mergeCell ref="A696:A701"/>
    <mergeCell ref="B696:B70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85"/>
  <sheetViews>
    <sheetView zoomScalePageLayoutView="0" workbookViewId="0" topLeftCell="C73">
      <selection activeCell="J104" sqref="J104"/>
    </sheetView>
  </sheetViews>
  <sheetFormatPr defaultColWidth="9.140625" defaultRowHeight="12.75"/>
  <cols>
    <col min="1" max="1" width="11.28125" style="0" customWidth="1"/>
    <col min="2" max="2" width="12.140625" style="0" customWidth="1"/>
    <col min="3" max="3" width="12.00390625" style="0" customWidth="1"/>
    <col min="4" max="4" width="17.7109375" style="0" customWidth="1"/>
    <col min="5" max="5" width="8.7109375" style="0" customWidth="1"/>
    <col min="6" max="6" width="15.421875" style="0" customWidth="1"/>
    <col min="7" max="7" width="14.7109375" style="0" customWidth="1"/>
    <col min="8" max="8" width="11.28125" style="0" customWidth="1"/>
    <col min="9" max="9" width="14.57421875" style="3" customWidth="1"/>
    <col min="10" max="10" width="11.8515625" style="0" customWidth="1"/>
    <col min="11" max="11" width="16.00390625" style="0" customWidth="1"/>
  </cols>
  <sheetData>
    <row r="1" spans="1:11" ht="15.75" thickBot="1">
      <c r="A1" s="435" t="s">
        <v>497</v>
      </c>
      <c r="B1" s="436"/>
      <c r="C1" s="436"/>
      <c r="D1" s="436"/>
      <c r="E1" s="436"/>
      <c r="F1" s="436"/>
      <c r="G1" s="436"/>
      <c r="H1" s="436"/>
      <c r="I1" s="436"/>
      <c r="J1" s="436"/>
      <c r="K1" s="437"/>
    </row>
    <row r="2" spans="1:11" ht="12.75">
      <c r="A2" s="454" t="s">
        <v>0</v>
      </c>
      <c r="B2" s="426" t="s">
        <v>1</v>
      </c>
      <c r="C2" s="426" t="s">
        <v>2</v>
      </c>
      <c r="D2" s="426" t="s">
        <v>3</v>
      </c>
      <c r="E2" s="442" t="s">
        <v>1031</v>
      </c>
      <c r="F2" s="445" t="s">
        <v>4</v>
      </c>
      <c r="G2" s="445"/>
      <c r="H2" s="445"/>
      <c r="I2" s="445"/>
      <c r="J2" s="445"/>
      <c r="K2" s="446"/>
    </row>
    <row r="3" spans="1:11" ht="12.75">
      <c r="A3" s="455"/>
      <c r="B3" s="427"/>
      <c r="C3" s="427"/>
      <c r="D3" s="427"/>
      <c r="E3" s="443"/>
      <c r="F3" s="427" t="s">
        <v>5</v>
      </c>
      <c r="G3" s="427"/>
      <c r="H3" s="427"/>
      <c r="I3" s="427"/>
      <c r="J3" s="427" t="s">
        <v>6</v>
      </c>
      <c r="K3" s="457"/>
    </row>
    <row r="4" spans="1:11" ht="12.75">
      <c r="A4" s="455"/>
      <c r="B4" s="427"/>
      <c r="C4" s="427"/>
      <c r="D4" s="427"/>
      <c r="E4" s="443"/>
      <c r="F4" s="438" t="s">
        <v>9</v>
      </c>
      <c r="G4" s="440" t="s">
        <v>150</v>
      </c>
      <c r="H4" s="427" t="s">
        <v>7</v>
      </c>
      <c r="I4" s="427"/>
      <c r="J4" s="427" t="s">
        <v>8</v>
      </c>
      <c r="K4" s="501" t="s">
        <v>149</v>
      </c>
    </row>
    <row r="5" spans="1:11" ht="13.5" thickBot="1">
      <c r="A5" s="456"/>
      <c r="B5" s="428"/>
      <c r="C5" s="428"/>
      <c r="D5" s="428"/>
      <c r="E5" s="444"/>
      <c r="F5" s="439"/>
      <c r="G5" s="441"/>
      <c r="H5" s="105" t="s">
        <v>8</v>
      </c>
      <c r="I5" s="134" t="s">
        <v>149</v>
      </c>
      <c r="J5" s="428"/>
      <c r="K5" s="502"/>
    </row>
    <row r="6" spans="1:11" s="7" customFormat="1" ht="12.75">
      <c r="A6" s="476">
        <v>23</v>
      </c>
      <c r="B6" s="472" t="s">
        <v>101</v>
      </c>
      <c r="C6" s="478">
        <v>2300150</v>
      </c>
      <c r="D6" s="492" t="s">
        <v>860</v>
      </c>
      <c r="E6" s="476">
        <v>303</v>
      </c>
      <c r="F6" s="527">
        <v>5151</v>
      </c>
      <c r="G6" s="527">
        <v>15453</v>
      </c>
      <c r="H6" s="292">
        <v>42809</v>
      </c>
      <c r="I6" s="293">
        <v>2575.5</v>
      </c>
      <c r="J6" s="97">
        <v>42809</v>
      </c>
      <c r="K6" s="141">
        <v>2575.5</v>
      </c>
    </row>
    <row r="7" spans="1:11" s="7" customFormat="1" ht="12.75">
      <c r="A7" s="476"/>
      <c r="B7" s="472"/>
      <c r="C7" s="478"/>
      <c r="D7" s="492"/>
      <c r="E7" s="476"/>
      <c r="F7" s="476"/>
      <c r="G7" s="476"/>
      <c r="H7" s="148">
        <v>42840</v>
      </c>
      <c r="I7" s="287">
        <v>2575.5</v>
      </c>
      <c r="J7" s="21">
        <v>42844</v>
      </c>
      <c r="K7" s="22">
        <v>2575.5</v>
      </c>
    </row>
    <row r="8" spans="1:11" s="7" customFormat="1" ht="12.75">
      <c r="A8" s="476"/>
      <c r="B8" s="472"/>
      <c r="C8" s="478"/>
      <c r="D8" s="492"/>
      <c r="E8" s="476"/>
      <c r="F8" s="476"/>
      <c r="G8" s="476"/>
      <c r="H8" s="148">
        <v>42870</v>
      </c>
      <c r="I8" s="287">
        <v>2575.5</v>
      </c>
      <c r="J8" s="21">
        <v>42871</v>
      </c>
      <c r="K8" s="22">
        <v>2575.5</v>
      </c>
    </row>
    <row r="9" spans="1:11" s="7" customFormat="1" ht="12.75">
      <c r="A9" s="476"/>
      <c r="B9" s="472"/>
      <c r="C9" s="478"/>
      <c r="D9" s="492"/>
      <c r="E9" s="476"/>
      <c r="F9" s="476"/>
      <c r="G9" s="476"/>
      <c r="H9" s="148">
        <v>42901</v>
      </c>
      <c r="I9" s="287">
        <v>2575.5</v>
      </c>
      <c r="J9" s="21">
        <v>42907</v>
      </c>
      <c r="K9" s="22">
        <v>2575.5</v>
      </c>
    </row>
    <row r="10" spans="1:11" s="7" customFormat="1" ht="12.75">
      <c r="A10" s="476"/>
      <c r="B10" s="472"/>
      <c r="C10" s="478"/>
      <c r="D10" s="492"/>
      <c r="E10" s="476"/>
      <c r="F10" s="476"/>
      <c r="G10" s="476"/>
      <c r="H10" s="148">
        <v>42931</v>
      </c>
      <c r="I10" s="287">
        <v>2575.5</v>
      </c>
      <c r="J10" s="21">
        <v>42935</v>
      </c>
      <c r="K10" s="22">
        <v>2575.5</v>
      </c>
    </row>
    <row r="11" spans="1:11" s="7" customFormat="1" ht="12.75">
      <c r="A11" s="448"/>
      <c r="B11" s="431"/>
      <c r="C11" s="432"/>
      <c r="D11" s="453"/>
      <c r="E11" s="448"/>
      <c r="F11" s="448"/>
      <c r="G11" s="448"/>
      <c r="H11" s="148">
        <v>42962</v>
      </c>
      <c r="I11" s="287">
        <v>2575.5</v>
      </c>
      <c r="J11" s="21">
        <v>42969</v>
      </c>
      <c r="K11" s="22">
        <v>2575.5</v>
      </c>
    </row>
    <row r="12" spans="1:11" ht="12.75">
      <c r="A12" s="473">
        <v>23</v>
      </c>
      <c r="B12" s="479" t="s">
        <v>101</v>
      </c>
      <c r="C12" s="482">
        <v>2300200</v>
      </c>
      <c r="D12" s="485" t="s">
        <v>861</v>
      </c>
      <c r="E12" s="473">
        <v>894</v>
      </c>
      <c r="F12" s="528">
        <v>15198</v>
      </c>
      <c r="G12" s="528">
        <v>45594</v>
      </c>
      <c r="H12" s="124">
        <v>42809</v>
      </c>
      <c r="I12" s="288">
        <v>7599</v>
      </c>
      <c r="J12" s="46">
        <v>42809</v>
      </c>
      <c r="K12" s="99">
        <v>7599</v>
      </c>
    </row>
    <row r="13" spans="1:11" ht="12.75">
      <c r="A13" s="474"/>
      <c r="B13" s="480"/>
      <c r="C13" s="483"/>
      <c r="D13" s="486"/>
      <c r="E13" s="474"/>
      <c r="F13" s="474"/>
      <c r="G13" s="474"/>
      <c r="H13" s="124">
        <v>42840</v>
      </c>
      <c r="I13" s="288">
        <v>7599</v>
      </c>
      <c r="J13" s="46">
        <v>42837</v>
      </c>
      <c r="K13" s="99">
        <v>7599</v>
      </c>
    </row>
    <row r="14" spans="1:11" ht="12.75">
      <c r="A14" s="474"/>
      <c r="B14" s="480"/>
      <c r="C14" s="483"/>
      <c r="D14" s="486"/>
      <c r="E14" s="474"/>
      <c r="F14" s="474"/>
      <c r="G14" s="474"/>
      <c r="H14" s="124">
        <v>42870</v>
      </c>
      <c r="I14" s="288">
        <v>7599</v>
      </c>
      <c r="J14" s="46">
        <v>42870</v>
      </c>
      <c r="K14" s="99">
        <v>7599</v>
      </c>
    </row>
    <row r="15" spans="1:11" ht="12.75">
      <c r="A15" s="474"/>
      <c r="B15" s="480"/>
      <c r="C15" s="483"/>
      <c r="D15" s="486"/>
      <c r="E15" s="474"/>
      <c r="F15" s="474"/>
      <c r="G15" s="474"/>
      <c r="H15" s="124">
        <v>42901</v>
      </c>
      <c r="I15" s="288">
        <v>7599</v>
      </c>
      <c r="J15" s="46">
        <v>42899</v>
      </c>
      <c r="K15" s="99">
        <v>7599</v>
      </c>
    </row>
    <row r="16" spans="1:11" ht="12.75">
      <c r="A16" s="474"/>
      <c r="B16" s="480"/>
      <c r="C16" s="483"/>
      <c r="D16" s="486"/>
      <c r="E16" s="474"/>
      <c r="F16" s="474"/>
      <c r="G16" s="474"/>
      <c r="H16" s="124">
        <v>42931</v>
      </c>
      <c r="I16" s="288">
        <v>7599</v>
      </c>
      <c r="J16" s="46">
        <v>42930</v>
      </c>
      <c r="K16" s="99">
        <v>7599</v>
      </c>
    </row>
    <row r="17" spans="1:11" ht="12.75">
      <c r="A17" s="475"/>
      <c r="B17" s="481"/>
      <c r="C17" s="484"/>
      <c r="D17" s="487"/>
      <c r="E17" s="475"/>
      <c r="F17" s="475"/>
      <c r="G17" s="475"/>
      <c r="H17" s="124">
        <v>42962</v>
      </c>
      <c r="I17" s="288">
        <v>7599</v>
      </c>
      <c r="J17" s="46">
        <v>42961</v>
      </c>
      <c r="K17" s="99">
        <v>7599</v>
      </c>
    </row>
    <row r="18" spans="1:11" s="7" customFormat="1" ht="12.75">
      <c r="A18" s="447">
        <v>23</v>
      </c>
      <c r="B18" s="471" t="s">
        <v>101</v>
      </c>
      <c r="C18" s="477">
        <v>2300754</v>
      </c>
      <c r="D18" s="425" t="s">
        <v>862</v>
      </c>
      <c r="E18" s="400">
        <v>1927</v>
      </c>
      <c r="F18" s="529">
        <v>32759</v>
      </c>
      <c r="G18" s="529">
        <v>98277</v>
      </c>
      <c r="H18" s="148">
        <v>42809</v>
      </c>
      <c r="I18" s="287">
        <v>16379.5</v>
      </c>
      <c r="J18" s="21">
        <v>42850</v>
      </c>
      <c r="K18" s="22">
        <v>16379.5</v>
      </c>
    </row>
    <row r="19" spans="1:11" s="7" customFormat="1" ht="12.75">
      <c r="A19" s="476"/>
      <c r="B19" s="472"/>
      <c r="C19" s="478"/>
      <c r="D19" s="492"/>
      <c r="E19" s="476"/>
      <c r="F19" s="476"/>
      <c r="G19" s="476"/>
      <c r="H19" s="148">
        <v>42840</v>
      </c>
      <c r="I19" s="287">
        <v>16379.5</v>
      </c>
      <c r="J19" s="21">
        <v>42850</v>
      </c>
      <c r="K19" s="22">
        <v>16379.5</v>
      </c>
    </row>
    <row r="20" spans="1:11" s="7" customFormat="1" ht="12.75">
      <c r="A20" s="476"/>
      <c r="B20" s="472"/>
      <c r="C20" s="478"/>
      <c r="D20" s="492"/>
      <c r="E20" s="476"/>
      <c r="F20" s="476"/>
      <c r="G20" s="476"/>
      <c r="H20" s="148">
        <v>42870</v>
      </c>
      <c r="I20" s="287">
        <v>16379.5</v>
      </c>
      <c r="J20" s="21">
        <v>42865</v>
      </c>
      <c r="K20" s="22">
        <v>16379.5</v>
      </c>
    </row>
    <row r="21" spans="1:11" s="7" customFormat="1" ht="12.75">
      <c r="A21" s="476"/>
      <c r="B21" s="472"/>
      <c r="C21" s="478"/>
      <c r="D21" s="492"/>
      <c r="E21" s="476"/>
      <c r="F21" s="476"/>
      <c r="G21" s="476"/>
      <c r="H21" s="148">
        <v>42901</v>
      </c>
      <c r="I21" s="287">
        <v>16379.5</v>
      </c>
      <c r="J21" s="21">
        <v>42899</v>
      </c>
      <c r="K21" s="22">
        <v>16379.5</v>
      </c>
    </row>
    <row r="22" spans="1:11" s="7" customFormat="1" ht="12.75">
      <c r="A22" s="476"/>
      <c r="B22" s="472"/>
      <c r="C22" s="478"/>
      <c r="D22" s="492"/>
      <c r="E22" s="476"/>
      <c r="F22" s="476"/>
      <c r="G22" s="476"/>
      <c r="H22" s="148">
        <v>42931</v>
      </c>
      <c r="I22" s="287">
        <v>16379.5</v>
      </c>
      <c r="J22" s="21">
        <v>42926</v>
      </c>
      <c r="K22" s="22">
        <v>16379.5</v>
      </c>
    </row>
    <row r="23" spans="1:11" s="7" customFormat="1" ht="12.75">
      <c r="A23" s="448"/>
      <c r="B23" s="431"/>
      <c r="C23" s="432"/>
      <c r="D23" s="453"/>
      <c r="E23" s="448"/>
      <c r="F23" s="448"/>
      <c r="G23" s="448"/>
      <c r="H23" s="148">
        <v>42962</v>
      </c>
      <c r="I23" s="287">
        <v>16379.5</v>
      </c>
      <c r="J23" s="21">
        <v>42961</v>
      </c>
      <c r="K23" s="22">
        <v>16379.5</v>
      </c>
    </row>
    <row r="24" spans="1:11" ht="12.75">
      <c r="A24" s="473">
        <v>23</v>
      </c>
      <c r="B24" s="479" t="s">
        <v>101</v>
      </c>
      <c r="C24" s="482">
        <v>2301000</v>
      </c>
      <c r="D24" s="485" t="s">
        <v>863</v>
      </c>
      <c r="E24" s="473">
        <v>88</v>
      </c>
      <c r="F24" s="528">
        <v>1496</v>
      </c>
      <c r="G24" s="528">
        <v>4488</v>
      </c>
      <c r="H24" s="124">
        <v>42809</v>
      </c>
      <c r="I24" s="288">
        <v>897.6</v>
      </c>
      <c r="J24" s="46"/>
      <c r="K24" s="99"/>
    </row>
    <row r="25" spans="1:11" ht="12.75">
      <c r="A25" s="474"/>
      <c r="B25" s="480"/>
      <c r="C25" s="483"/>
      <c r="D25" s="486"/>
      <c r="E25" s="474"/>
      <c r="F25" s="474"/>
      <c r="G25" s="474"/>
      <c r="H25" s="124">
        <v>42840</v>
      </c>
      <c r="I25" s="288">
        <v>897.6</v>
      </c>
      <c r="J25" s="46"/>
      <c r="K25" s="99"/>
    </row>
    <row r="26" spans="1:11" ht="12.75">
      <c r="A26" s="474"/>
      <c r="B26" s="480"/>
      <c r="C26" s="483"/>
      <c r="D26" s="486"/>
      <c r="E26" s="474"/>
      <c r="F26" s="474"/>
      <c r="G26" s="474"/>
      <c r="H26" s="124">
        <v>42870</v>
      </c>
      <c r="I26" s="288">
        <v>897.6</v>
      </c>
      <c r="J26" s="46"/>
      <c r="K26" s="99"/>
    </row>
    <row r="27" spans="1:11" ht="12.75">
      <c r="A27" s="474"/>
      <c r="B27" s="480"/>
      <c r="C27" s="483"/>
      <c r="D27" s="486"/>
      <c r="E27" s="474"/>
      <c r="F27" s="474"/>
      <c r="G27" s="474"/>
      <c r="H27" s="124">
        <v>42901</v>
      </c>
      <c r="I27" s="288">
        <v>897.6</v>
      </c>
      <c r="J27" s="46"/>
      <c r="K27" s="99"/>
    </row>
    <row r="28" spans="1:11" ht="12.75">
      <c r="A28" s="475"/>
      <c r="B28" s="481"/>
      <c r="C28" s="484"/>
      <c r="D28" s="487"/>
      <c r="E28" s="475"/>
      <c r="F28" s="475"/>
      <c r="G28" s="475"/>
      <c r="H28" s="124">
        <v>42931</v>
      </c>
      <c r="I28" s="288">
        <v>897.6</v>
      </c>
      <c r="J28" s="46"/>
      <c r="K28" s="99"/>
    </row>
    <row r="29" spans="1:11" s="7" customFormat="1" ht="12.75">
      <c r="A29" s="447">
        <v>23</v>
      </c>
      <c r="B29" s="471" t="s">
        <v>101</v>
      </c>
      <c r="C29" s="477">
        <v>2301109</v>
      </c>
      <c r="D29" s="425" t="s">
        <v>864</v>
      </c>
      <c r="E29" s="400">
        <v>1661</v>
      </c>
      <c r="F29" s="529">
        <v>28237</v>
      </c>
      <c r="G29" s="529">
        <v>84711</v>
      </c>
      <c r="H29" s="148">
        <v>42809</v>
      </c>
      <c r="I29" s="287">
        <v>14118.5</v>
      </c>
      <c r="J29" s="21">
        <v>42808</v>
      </c>
      <c r="K29" s="22">
        <v>14118.5</v>
      </c>
    </row>
    <row r="30" spans="1:11" s="7" customFormat="1" ht="12.75">
      <c r="A30" s="476"/>
      <c r="B30" s="472"/>
      <c r="C30" s="478"/>
      <c r="D30" s="492"/>
      <c r="E30" s="476"/>
      <c r="F30" s="476"/>
      <c r="G30" s="476"/>
      <c r="H30" s="148">
        <v>42840</v>
      </c>
      <c r="I30" s="287">
        <v>14118.5</v>
      </c>
      <c r="J30" s="21">
        <v>42836</v>
      </c>
      <c r="K30" s="22">
        <v>14118.5</v>
      </c>
    </row>
    <row r="31" spans="1:11" s="7" customFormat="1" ht="12.75">
      <c r="A31" s="476"/>
      <c r="B31" s="472"/>
      <c r="C31" s="478"/>
      <c r="D31" s="492"/>
      <c r="E31" s="476"/>
      <c r="F31" s="476"/>
      <c r="G31" s="476"/>
      <c r="H31" s="148">
        <v>42870</v>
      </c>
      <c r="I31" s="287">
        <v>14118.5</v>
      </c>
      <c r="J31" s="21">
        <v>42870</v>
      </c>
      <c r="K31" s="22">
        <v>14118.5</v>
      </c>
    </row>
    <row r="32" spans="1:11" s="7" customFormat="1" ht="12.75">
      <c r="A32" s="476"/>
      <c r="B32" s="472"/>
      <c r="C32" s="478"/>
      <c r="D32" s="492"/>
      <c r="E32" s="476"/>
      <c r="F32" s="476"/>
      <c r="G32" s="476"/>
      <c r="H32" s="148">
        <v>42901</v>
      </c>
      <c r="I32" s="287">
        <v>14118.5</v>
      </c>
      <c r="J32" s="21">
        <v>42899</v>
      </c>
      <c r="K32" s="22">
        <v>14118.5</v>
      </c>
    </row>
    <row r="33" spans="1:11" s="7" customFormat="1" ht="12.75">
      <c r="A33" s="476"/>
      <c r="B33" s="472"/>
      <c r="C33" s="478"/>
      <c r="D33" s="492"/>
      <c r="E33" s="476"/>
      <c r="F33" s="476"/>
      <c r="G33" s="476"/>
      <c r="H33" s="148">
        <v>42931</v>
      </c>
      <c r="I33" s="287">
        <v>14118.5</v>
      </c>
      <c r="J33" s="21">
        <v>42930</v>
      </c>
      <c r="K33" s="22">
        <v>14118.5</v>
      </c>
    </row>
    <row r="34" spans="1:11" s="7" customFormat="1" ht="12.75">
      <c r="A34" s="448"/>
      <c r="B34" s="431"/>
      <c r="C34" s="432"/>
      <c r="D34" s="453"/>
      <c r="E34" s="448"/>
      <c r="F34" s="448"/>
      <c r="G34" s="448"/>
      <c r="H34" s="148">
        <v>42962</v>
      </c>
      <c r="I34" s="287">
        <v>14118.5</v>
      </c>
      <c r="J34" s="21">
        <v>42954</v>
      </c>
      <c r="K34" s="22">
        <v>14118.5</v>
      </c>
    </row>
    <row r="35" spans="1:11" ht="12.75">
      <c r="A35" s="473">
        <v>23</v>
      </c>
      <c r="B35" s="479" t="s">
        <v>101</v>
      </c>
      <c r="C35" s="482">
        <v>2301208</v>
      </c>
      <c r="D35" s="485" t="s">
        <v>865</v>
      </c>
      <c r="E35" s="488">
        <v>1467</v>
      </c>
      <c r="F35" s="528">
        <v>24939</v>
      </c>
      <c r="G35" s="528">
        <v>74817</v>
      </c>
      <c r="H35" s="124">
        <v>42809</v>
      </c>
      <c r="I35" s="288">
        <v>12469.5</v>
      </c>
      <c r="J35" s="46">
        <v>42809</v>
      </c>
      <c r="K35" s="99">
        <v>12469.5</v>
      </c>
    </row>
    <row r="36" spans="1:11" ht="12.75">
      <c r="A36" s="474"/>
      <c r="B36" s="480"/>
      <c r="C36" s="483"/>
      <c r="D36" s="486"/>
      <c r="E36" s="474"/>
      <c r="F36" s="474"/>
      <c r="G36" s="474"/>
      <c r="H36" s="124">
        <v>42840</v>
      </c>
      <c r="I36" s="288">
        <v>12469.5</v>
      </c>
      <c r="J36" s="46">
        <v>42837</v>
      </c>
      <c r="K36" s="99">
        <v>12469.5</v>
      </c>
    </row>
    <row r="37" spans="1:11" ht="12.75">
      <c r="A37" s="474"/>
      <c r="B37" s="480"/>
      <c r="C37" s="483"/>
      <c r="D37" s="486"/>
      <c r="E37" s="474"/>
      <c r="F37" s="474"/>
      <c r="G37" s="474"/>
      <c r="H37" s="124">
        <v>42870</v>
      </c>
      <c r="I37" s="288">
        <v>12469.5</v>
      </c>
      <c r="J37" s="46">
        <v>42914</v>
      </c>
      <c r="K37" s="99">
        <v>12469.5</v>
      </c>
    </row>
    <row r="38" spans="1:11" ht="12.75">
      <c r="A38" s="474"/>
      <c r="B38" s="480"/>
      <c r="C38" s="483"/>
      <c r="D38" s="486"/>
      <c r="E38" s="474"/>
      <c r="F38" s="474"/>
      <c r="G38" s="474"/>
      <c r="H38" s="124">
        <v>42901</v>
      </c>
      <c r="I38" s="288">
        <v>12469.5</v>
      </c>
      <c r="J38" s="46"/>
      <c r="K38" s="99"/>
    </row>
    <row r="39" spans="1:11" ht="12.75">
      <c r="A39" s="474"/>
      <c r="B39" s="480"/>
      <c r="C39" s="483"/>
      <c r="D39" s="486"/>
      <c r="E39" s="474"/>
      <c r="F39" s="474"/>
      <c r="G39" s="474"/>
      <c r="H39" s="124">
        <v>42931</v>
      </c>
      <c r="I39" s="288">
        <v>12469.5</v>
      </c>
      <c r="J39" s="46"/>
      <c r="K39" s="99"/>
    </row>
    <row r="40" spans="1:11" ht="12.75">
      <c r="A40" s="475"/>
      <c r="B40" s="481"/>
      <c r="C40" s="484"/>
      <c r="D40" s="487"/>
      <c r="E40" s="475"/>
      <c r="F40" s="475"/>
      <c r="G40" s="475"/>
      <c r="H40" s="124">
        <v>42962</v>
      </c>
      <c r="I40" s="288">
        <v>12469.5</v>
      </c>
      <c r="J40" s="46"/>
      <c r="K40" s="99"/>
    </row>
    <row r="41" spans="1:11" s="7" customFormat="1" ht="12.75">
      <c r="A41" s="447">
        <v>23</v>
      </c>
      <c r="B41" s="471" t="s">
        <v>101</v>
      </c>
      <c r="C41" s="477">
        <v>2301406</v>
      </c>
      <c r="D41" s="425" t="s">
        <v>866</v>
      </c>
      <c r="E41" s="447">
        <v>880</v>
      </c>
      <c r="F41" s="529">
        <v>14960</v>
      </c>
      <c r="G41" s="529">
        <v>44880</v>
      </c>
      <c r="H41" s="148">
        <v>42809</v>
      </c>
      <c r="I41" s="287">
        <v>7480</v>
      </c>
      <c r="J41" s="21">
        <v>42831</v>
      </c>
      <c r="K41" s="22">
        <v>7480</v>
      </c>
    </row>
    <row r="42" spans="1:11" s="7" customFormat="1" ht="12.75">
      <c r="A42" s="476"/>
      <c r="B42" s="472"/>
      <c r="C42" s="478"/>
      <c r="D42" s="492"/>
      <c r="E42" s="476"/>
      <c r="F42" s="476"/>
      <c r="G42" s="476"/>
      <c r="H42" s="148">
        <v>42840</v>
      </c>
      <c r="I42" s="287">
        <v>7480</v>
      </c>
      <c r="J42" s="21">
        <v>42844</v>
      </c>
      <c r="K42" s="22">
        <v>7480</v>
      </c>
    </row>
    <row r="43" spans="1:11" s="7" customFormat="1" ht="12.75">
      <c r="A43" s="476"/>
      <c r="B43" s="472"/>
      <c r="C43" s="478"/>
      <c r="D43" s="492"/>
      <c r="E43" s="476"/>
      <c r="F43" s="476"/>
      <c r="G43" s="476"/>
      <c r="H43" s="148">
        <v>42870</v>
      </c>
      <c r="I43" s="287">
        <v>7480</v>
      </c>
      <c r="J43" s="21">
        <v>42871</v>
      </c>
      <c r="K43" s="22">
        <v>7480</v>
      </c>
    </row>
    <row r="44" spans="1:11" s="7" customFormat="1" ht="12.75">
      <c r="A44" s="476"/>
      <c r="B44" s="472"/>
      <c r="C44" s="478"/>
      <c r="D44" s="492"/>
      <c r="E44" s="476"/>
      <c r="F44" s="476"/>
      <c r="G44" s="476"/>
      <c r="H44" s="148">
        <v>42901</v>
      </c>
      <c r="I44" s="287">
        <v>7480</v>
      </c>
      <c r="J44" s="21">
        <v>42899</v>
      </c>
      <c r="K44" s="22">
        <v>7480</v>
      </c>
    </row>
    <row r="45" spans="1:11" s="7" customFormat="1" ht="12.75">
      <c r="A45" s="476"/>
      <c r="B45" s="472"/>
      <c r="C45" s="478"/>
      <c r="D45" s="492"/>
      <c r="E45" s="476"/>
      <c r="F45" s="476"/>
      <c r="G45" s="476"/>
      <c r="H45" s="148">
        <v>42931</v>
      </c>
      <c r="I45" s="287">
        <v>7480</v>
      </c>
      <c r="J45" s="21">
        <v>42983</v>
      </c>
      <c r="K45" s="22">
        <v>7480</v>
      </c>
    </row>
    <row r="46" spans="1:11" s="7" customFormat="1" ht="12.75">
      <c r="A46" s="448"/>
      <c r="B46" s="431"/>
      <c r="C46" s="432"/>
      <c r="D46" s="453"/>
      <c r="E46" s="448"/>
      <c r="F46" s="448"/>
      <c r="G46" s="448"/>
      <c r="H46" s="148">
        <v>42962</v>
      </c>
      <c r="I46" s="287">
        <v>7480</v>
      </c>
      <c r="J46" s="21"/>
      <c r="K46" s="22"/>
    </row>
    <row r="47" spans="1:11" ht="12.75">
      <c r="A47" s="473">
        <v>23</v>
      </c>
      <c r="B47" s="479" t="s">
        <v>101</v>
      </c>
      <c r="C47" s="482">
        <v>2301851</v>
      </c>
      <c r="D47" s="485" t="s">
        <v>867</v>
      </c>
      <c r="E47" s="473">
        <v>804</v>
      </c>
      <c r="F47" s="528">
        <v>13668</v>
      </c>
      <c r="G47" s="528">
        <v>41004</v>
      </c>
      <c r="H47" s="124">
        <v>42809</v>
      </c>
      <c r="I47" s="288">
        <v>6834</v>
      </c>
      <c r="J47" s="48">
        <v>42824</v>
      </c>
      <c r="K47" s="104">
        <v>6834</v>
      </c>
    </row>
    <row r="48" spans="1:11" ht="12.75">
      <c r="A48" s="474"/>
      <c r="B48" s="480"/>
      <c r="C48" s="483"/>
      <c r="D48" s="486"/>
      <c r="E48" s="474"/>
      <c r="F48" s="474"/>
      <c r="G48" s="474"/>
      <c r="H48" s="124">
        <v>42840</v>
      </c>
      <c r="I48" s="288">
        <v>6834</v>
      </c>
      <c r="J48" s="48">
        <v>42853</v>
      </c>
      <c r="K48" s="104">
        <v>6834</v>
      </c>
    </row>
    <row r="49" spans="1:11" ht="12.75">
      <c r="A49" s="474"/>
      <c r="B49" s="480"/>
      <c r="C49" s="483"/>
      <c r="D49" s="486"/>
      <c r="E49" s="474"/>
      <c r="F49" s="474"/>
      <c r="G49" s="474"/>
      <c r="H49" s="124">
        <v>42870</v>
      </c>
      <c r="I49" s="288">
        <v>6834</v>
      </c>
      <c r="J49" s="48">
        <v>42870</v>
      </c>
      <c r="K49" s="104">
        <v>6834</v>
      </c>
    </row>
    <row r="50" spans="1:11" ht="12.75">
      <c r="A50" s="474"/>
      <c r="B50" s="480"/>
      <c r="C50" s="483"/>
      <c r="D50" s="486"/>
      <c r="E50" s="474"/>
      <c r="F50" s="474"/>
      <c r="G50" s="474"/>
      <c r="H50" s="124">
        <v>42901</v>
      </c>
      <c r="I50" s="288">
        <v>6834</v>
      </c>
      <c r="J50" s="48">
        <v>42906</v>
      </c>
      <c r="K50" s="104">
        <v>6834</v>
      </c>
    </row>
    <row r="51" spans="1:11" ht="12.75">
      <c r="A51" s="474"/>
      <c r="B51" s="480"/>
      <c r="C51" s="483"/>
      <c r="D51" s="486"/>
      <c r="E51" s="474"/>
      <c r="F51" s="474"/>
      <c r="G51" s="474"/>
      <c r="H51" s="124">
        <v>42931</v>
      </c>
      <c r="I51" s="288">
        <v>6834</v>
      </c>
      <c r="J51" s="48">
        <v>42933</v>
      </c>
      <c r="K51" s="104">
        <v>6834</v>
      </c>
    </row>
    <row r="52" spans="1:11" ht="12.75">
      <c r="A52" s="475"/>
      <c r="B52" s="481"/>
      <c r="C52" s="484"/>
      <c r="D52" s="487"/>
      <c r="E52" s="475"/>
      <c r="F52" s="475"/>
      <c r="G52" s="475"/>
      <c r="H52" s="124">
        <v>42962</v>
      </c>
      <c r="I52" s="288">
        <v>6834</v>
      </c>
      <c r="J52" s="48">
        <v>42963</v>
      </c>
      <c r="K52" s="104">
        <v>6834</v>
      </c>
    </row>
    <row r="53" spans="1:11" s="7" customFormat="1" ht="12.75">
      <c r="A53" s="447">
        <v>23</v>
      </c>
      <c r="B53" s="471" t="s">
        <v>101</v>
      </c>
      <c r="C53" s="477">
        <v>2301950</v>
      </c>
      <c r="D53" s="425" t="s">
        <v>868</v>
      </c>
      <c r="E53" s="447">
        <v>201</v>
      </c>
      <c r="F53" s="529">
        <v>3417</v>
      </c>
      <c r="G53" s="529">
        <v>10251</v>
      </c>
      <c r="H53" s="148">
        <v>42809</v>
      </c>
      <c r="I53" s="287">
        <v>1708.5</v>
      </c>
      <c r="J53" s="21">
        <v>42930</v>
      </c>
      <c r="K53" s="22">
        <v>1708.5</v>
      </c>
    </row>
    <row r="54" spans="1:11" s="7" customFormat="1" ht="12.75">
      <c r="A54" s="476"/>
      <c r="B54" s="472"/>
      <c r="C54" s="478"/>
      <c r="D54" s="492"/>
      <c r="E54" s="476"/>
      <c r="F54" s="476"/>
      <c r="G54" s="476"/>
      <c r="H54" s="148">
        <v>42840</v>
      </c>
      <c r="I54" s="287">
        <v>1708.5</v>
      </c>
      <c r="J54" s="21">
        <v>42928</v>
      </c>
      <c r="K54" s="22">
        <v>1708.5</v>
      </c>
    </row>
    <row r="55" spans="1:11" s="7" customFormat="1" ht="12.75">
      <c r="A55" s="476"/>
      <c r="B55" s="472"/>
      <c r="C55" s="478"/>
      <c r="D55" s="492"/>
      <c r="E55" s="476"/>
      <c r="F55" s="476"/>
      <c r="G55" s="476"/>
      <c r="H55" s="148">
        <v>42870</v>
      </c>
      <c r="I55" s="287">
        <v>1708.5</v>
      </c>
      <c r="J55" s="21">
        <v>42928</v>
      </c>
      <c r="K55" s="22">
        <v>1708.5</v>
      </c>
    </row>
    <row r="56" spans="1:11" s="7" customFormat="1" ht="12.75">
      <c r="A56" s="476"/>
      <c r="B56" s="472"/>
      <c r="C56" s="478"/>
      <c r="D56" s="492"/>
      <c r="E56" s="476"/>
      <c r="F56" s="476"/>
      <c r="G56" s="476"/>
      <c r="H56" s="148">
        <v>42901</v>
      </c>
      <c r="I56" s="287">
        <v>1708.5</v>
      </c>
      <c r="J56" s="21">
        <v>42928</v>
      </c>
      <c r="K56" s="22">
        <v>1708.5</v>
      </c>
    </row>
    <row r="57" spans="1:11" s="7" customFormat="1" ht="12.75">
      <c r="A57" s="476"/>
      <c r="B57" s="472"/>
      <c r="C57" s="478"/>
      <c r="D57" s="492"/>
      <c r="E57" s="476"/>
      <c r="F57" s="476"/>
      <c r="G57" s="476"/>
      <c r="H57" s="148">
        <v>42931</v>
      </c>
      <c r="I57" s="287">
        <v>1708.5</v>
      </c>
      <c r="J57" s="21">
        <v>42927</v>
      </c>
      <c r="K57" s="22">
        <v>1708.5</v>
      </c>
    </row>
    <row r="58" spans="1:11" s="7" customFormat="1" ht="12.75">
      <c r="A58" s="448"/>
      <c r="B58" s="431"/>
      <c r="C58" s="432"/>
      <c r="D58" s="453"/>
      <c r="E58" s="448"/>
      <c r="F58" s="448"/>
      <c r="G58" s="448"/>
      <c r="H58" s="148">
        <v>42962</v>
      </c>
      <c r="I58" s="287">
        <v>1708.5</v>
      </c>
      <c r="J58" s="21">
        <v>42979</v>
      </c>
      <c r="K58" s="22">
        <v>1708.5</v>
      </c>
    </row>
    <row r="59" spans="1:11" ht="12.75">
      <c r="A59" s="473">
        <v>23</v>
      </c>
      <c r="B59" s="479" t="s">
        <v>101</v>
      </c>
      <c r="C59" s="482">
        <v>2302057</v>
      </c>
      <c r="D59" s="485" t="s">
        <v>869</v>
      </c>
      <c r="E59" s="473">
        <v>261</v>
      </c>
      <c r="F59" s="528">
        <v>4437</v>
      </c>
      <c r="G59" s="528">
        <v>13311</v>
      </c>
      <c r="H59" s="124">
        <v>42809</v>
      </c>
      <c r="I59" s="288">
        <v>2218.5</v>
      </c>
      <c r="J59" s="46">
        <v>42803</v>
      </c>
      <c r="K59" s="99">
        <v>2218.5</v>
      </c>
    </row>
    <row r="60" spans="1:11" ht="12.75">
      <c r="A60" s="474"/>
      <c r="B60" s="480"/>
      <c r="C60" s="483"/>
      <c r="D60" s="486"/>
      <c r="E60" s="474"/>
      <c r="F60" s="474"/>
      <c r="G60" s="474"/>
      <c r="H60" s="124">
        <v>42840</v>
      </c>
      <c r="I60" s="288">
        <v>2218.5</v>
      </c>
      <c r="J60" s="46">
        <v>42831</v>
      </c>
      <c r="K60" s="99">
        <v>2218.5</v>
      </c>
    </row>
    <row r="61" spans="1:11" ht="12.75">
      <c r="A61" s="474"/>
      <c r="B61" s="480"/>
      <c r="C61" s="483"/>
      <c r="D61" s="486"/>
      <c r="E61" s="474"/>
      <c r="F61" s="474"/>
      <c r="G61" s="474"/>
      <c r="H61" s="124">
        <v>42870</v>
      </c>
      <c r="I61" s="288">
        <v>2218.5</v>
      </c>
      <c r="J61" s="46">
        <v>42870</v>
      </c>
      <c r="K61" s="99">
        <v>2218.5</v>
      </c>
    </row>
    <row r="62" spans="1:11" ht="12.75">
      <c r="A62" s="474"/>
      <c r="B62" s="480"/>
      <c r="C62" s="483"/>
      <c r="D62" s="486"/>
      <c r="E62" s="474"/>
      <c r="F62" s="474"/>
      <c r="G62" s="474"/>
      <c r="H62" s="124">
        <v>42901</v>
      </c>
      <c r="I62" s="288">
        <v>2218.5</v>
      </c>
      <c r="J62" s="46">
        <v>42900</v>
      </c>
      <c r="K62" s="99">
        <v>2218.5</v>
      </c>
    </row>
    <row r="63" spans="1:11" ht="12.75">
      <c r="A63" s="474"/>
      <c r="B63" s="480"/>
      <c r="C63" s="483"/>
      <c r="D63" s="486"/>
      <c r="E63" s="474"/>
      <c r="F63" s="474"/>
      <c r="G63" s="474"/>
      <c r="H63" s="124">
        <v>42931</v>
      </c>
      <c r="I63" s="288">
        <v>2218.5</v>
      </c>
      <c r="J63" s="46">
        <v>42927</v>
      </c>
      <c r="K63" s="99">
        <v>2218.5</v>
      </c>
    </row>
    <row r="64" spans="1:11" ht="12.75">
      <c r="A64" s="475"/>
      <c r="B64" s="481"/>
      <c r="C64" s="484"/>
      <c r="D64" s="487"/>
      <c r="E64" s="475"/>
      <c r="F64" s="475"/>
      <c r="G64" s="475"/>
      <c r="H64" s="124">
        <v>42962</v>
      </c>
      <c r="I64" s="288">
        <v>2218.5</v>
      </c>
      <c r="J64" s="46">
        <v>42957</v>
      </c>
      <c r="K64" s="99">
        <v>2218.5</v>
      </c>
    </row>
    <row r="65" spans="1:11" s="7" customFormat="1" ht="12.75">
      <c r="A65" s="447">
        <v>23</v>
      </c>
      <c r="B65" s="471" t="s">
        <v>101</v>
      </c>
      <c r="C65" s="477">
        <v>2302107</v>
      </c>
      <c r="D65" s="425" t="s">
        <v>870</v>
      </c>
      <c r="E65" s="400">
        <v>1999</v>
      </c>
      <c r="F65" s="529">
        <v>33983</v>
      </c>
      <c r="G65" s="529">
        <v>101949</v>
      </c>
      <c r="H65" s="148">
        <v>42809</v>
      </c>
      <c r="I65" s="287">
        <v>16991.5</v>
      </c>
      <c r="J65" s="21">
        <v>42893</v>
      </c>
      <c r="K65" s="22">
        <v>16991.5</v>
      </c>
    </row>
    <row r="66" spans="1:11" s="7" customFormat="1" ht="12.75">
      <c r="A66" s="476"/>
      <c r="B66" s="472"/>
      <c r="C66" s="478"/>
      <c r="D66" s="492"/>
      <c r="E66" s="476"/>
      <c r="F66" s="476"/>
      <c r="G66" s="476"/>
      <c r="H66" s="148">
        <v>42840</v>
      </c>
      <c r="I66" s="287">
        <v>16991.5</v>
      </c>
      <c r="J66" s="21">
        <v>42905</v>
      </c>
      <c r="K66" s="22">
        <v>16991.5</v>
      </c>
    </row>
    <row r="67" spans="1:11" s="7" customFormat="1" ht="12.75">
      <c r="A67" s="476"/>
      <c r="B67" s="472"/>
      <c r="C67" s="478"/>
      <c r="D67" s="492"/>
      <c r="E67" s="476"/>
      <c r="F67" s="476"/>
      <c r="G67" s="476"/>
      <c r="H67" s="148">
        <v>42870</v>
      </c>
      <c r="I67" s="287">
        <v>16991.5</v>
      </c>
      <c r="J67" s="21">
        <v>42905</v>
      </c>
      <c r="K67" s="22">
        <v>16991.5</v>
      </c>
    </row>
    <row r="68" spans="1:11" s="7" customFormat="1" ht="12.75">
      <c r="A68" s="476"/>
      <c r="B68" s="472"/>
      <c r="C68" s="478"/>
      <c r="D68" s="492"/>
      <c r="E68" s="476"/>
      <c r="F68" s="476"/>
      <c r="G68" s="476"/>
      <c r="H68" s="148">
        <v>42901</v>
      </c>
      <c r="I68" s="287">
        <v>16991.5</v>
      </c>
      <c r="J68" s="21">
        <v>42899</v>
      </c>
      <c r="K68" s="22">
        <v>16991.5</v>
      </c>
    </row>
    <row r="69" spans="1:11" s="7" customFormat="1" ht="12.75">
      <c r="A69" s="476"/>
      <c r="B69" s="472"/>
      <c r="C69" s="478"/>
      <c r="D69" s="492"/>
      <c r="E69" s="476"/>
      <c r="F69" s="476"/>
      <c r="G69" s="476"/>
      <c r="H69" s="148">
        <v>42931</v>
      </c>
      <c r="I69" s="287">
        <v>16991.5</v>
      </c>
      <c r="J69" s="21">
        <v>42933</v>
      </c>
      <c r="K69" s="22">
        <v>16991.5</v>
      </c>
    </row>
    <row r="70" spans="1:11" s="7" customFormat="1" ht="12.75">
      <c r="A70" s="448"/>
      <c r="B70" s="431"/>
      <c r="C70" s="432"/>
      <c r="D70" s="453"/>
      <c r="E70" s="448"/>
      <c r="F70" s="448"/>
      <c r="G70" s="448"/>
      <c r="H70" s="148">
        <v>42962</v>
      </c>
      <c r="I70" s="287">
        <v>16991.5</v>
      </c>
      <c r="J70" s="21">
        <v>42961</v>
      </c>
      <c r="K70" s="22">
        <v>16991.5</v>
      </c>
    </row>
    <row r="71" spans="1:11" ht="12.75">
      <c r="A71" s="473">
        <v>23</v>
      </c>
      <c r="B71" s="479" t="s">
        <v>101</v>
      </c>
      <c r="C71" s="482">
        <v>2302206</v>
      </c>
      <c r="D71" s="485" t="s">
        <v>871</v>
      </c>
      <c r="E71" s="488">
        <v>1255</v>
      </c>
      <c r="F71" s="528">
        <v>21335</v>
      </c>
      <c r="G71" s="528">
        <v>64005</v>
      </c>
      <c r="H71" s="124">
        <v>42809</v>
      </c>
      <c r="I71" s="288">
        <v>10667.5</v>
      </c>
      <c r="J71" s="46">
        <v>42809</v>
      </c>
      <c r="K71" s="99">
        <v>10667.5</v>
      </c>
    </row>
    <row r="72" spans="1:11" ht="12.75">
      <c r="A72" s="474"/>
      <c r="B72" s="480"/>
      <c r="C72" s="483"/>
      <c r="D72" s="486"/>
      <c r="E72" s="474"/>
      <c r="F72" s="474"/>
      <c r="G72" s="474"/>
      <c r="H72" s="124">
        <v>42840</v>
      </c>
      <c r="I72" s="288">
        <v>10667.5</v>
      </c>
      <c r="J72" s="46">
        <v>42837</v>
      </c>
      <c r="K72" s="99">
        <v>10667.5</v>
      </c>
    </row>
    <row r="73" spans="1:11" ht="12.75">
      <c r="A73" s="474"/>
      <c r="B73" s="480"/>
      <c r="C73" s="483"/>
      <c r="D73" s="486"/>
      <c r="E73" s="474"/>
      <c r="F73" s="474"/>
      <c r="G73" s="474"/>
      <c r="H73" s="124">
        <v>42870</v>
      </c>
      <c r="I73" s="288">
        <v>10667.5</v>
      </c>
      <c r="J73" s="46">
        <v>42870</v>
      </c>
      <c r="K73" s="99">
        <v>10667.5</v>
      </c>
    </row>
    <row r="74" spans="1:11" ht="12.75">
      <c r="A74" s="474"/>
      <c r="B74" s="480"/>
      <c r="C74" s="483"/>
      <c r="D74" s="486"/>
      <c r="E74" s="474"/>
      <c r="F74" s="474"/>
      <c r="G74" s="474"/>
      <c r="H74" s="124">
        <v>42901</v>
      </c>
      <c r="I74" s="288">
        <v>10667.5</v>
      </c>
      <c r="J74" s="46">
        <v>42928</v>
      </c>
      <c r="K74" s="99">
        <v>10667.5</v>
      </c>
    </row>
    <row r="75" spans="1:11" ht="12.75">
      <c r="A75" s="474"/>
      <c r="B75" s="480"/>
      <c r="C75" s="483"/>
      <c r="D75" s="486"/>
      <c r="E75" s="474"/>
      <c r="F75" s="474"/>
      <c r="G75" s="474"/>
      <c r="H75" s="124">
        <v>42931</v>
      </c>
      <c r="I75" s="288">
        <v>10667.5</v>
      </c>
      <c r="J75" s="46">
        <v>42956</v>
      </c>
      <c r="K75" s="99">
        <v>10667.5</v>
      </c>
    </row>
    <row r="76" spans="1:11" ht="12.75">
      <c r="A76" s="475"/>
      <c r="B76" s="481"/>
      <c r="C76" s="484"/>
      <c r="D76" s="487"/>
      <c r="E76" s="475"/>
      <c r="F76" s="475"/>
      <c r="G76" s="475"/>
      <c r="H76" s="124">
        <v>42962</v>
      </c>
      <c r="I76" s="288">
        <v>10667.5</v>
      </c>
      <c r="J76" s="46">
        <v>42970</v>
      </c>
      <c r="K76" s="99">
        <v>10667.5</v>
      </c>
    </row>
    <row r="77" spans="1:11" s="7" customFormat="1" ht="12.75">
      <c r="A77" s="447">
        <v>23</v>
      </c>
      <c r="B77" s="471" t="s">
        <v>101</v>
      </c>
      <c r="C77" s="477">
        <v>2302602</v>
      </c>
      <c r="D77" s="425" t="s">
        <v>872</v>
      </c>
      <c r="E77" s="447">
        <v>61</v>
      </c>
      <c r="F77" s="529">
        <v>1037</v>
      </c>
      <c r="G77" s="529">
        <v>3111</v>
      </c>
      <c r="H77" s="148">
        <v>42809</v>
      </c>
      <c r="I77" s="287">
        <v>777.75</v>
      </c>
      <c r="J77" s="21">
        <v>42814</v>
      </c>
      <c r="K77" s="22">
        <v>777.75</v>
      </c>
    </row>
    <row r="78" spans="1:11" s="7" customFormat="1" ht="12.75">
      <c r="A78" s="476"/>
      <c r="B78" s="472"/>
      <c r="C78" s="478"/>
      <c r="D78" s="492"/>
      <c r="E78" s="476"/>
      <c r="F78" s="476"/>
      <c r="G78" s="476"/>
      <c r="H78" s="148">
        <v>42840</v>
      </c>
      <c r="I78" s="287">
        <v>777.75</v>
      </c>
      <c r="J78" s="21">
        <v>42811</v>
      </c>
      <c r="K78" s="22">
        <v>777.75</v>
      </c>
    </row>
    <row r="79" spans="1:11" s="7" customFormat="1" ht="12.75">
      <c r="A79" s="476"/>
      <c r="B79" s="472"/>
      <c r="C79" s="478"/>
      <c r="D79" s="492"/>
      <c r="E79" s="476"/>
      <c r="F79" s="476"/>
      <c r="G79" s="476"/>
      <c r="H79" s="148">
        <v>42870</v>
      </c>
      <c r="I79" s="287">
        <v>777.75</v>
      </c>
      <c r="J79" s="21">
        <v>42867</v>
      </c>
      <c r="K79" s="22">
        <v>777.75</v>
      </c>
    </row>
    <row r="80" spans="1:11" s="7" customFormat="1" ht="12.75">
      <c r="A80" s="448"/>
      <c r="B80" s="431"/>
      <c r="C80" s="432"/>
      <c r="D80" s="453"/>
      <c r="E80" s="448"/>
      <c r="F80" s="448"/>
      <c r="G80" s="448"/>
      <c r="H80" s="148">
        <v>42901</v>
      </c>
      <c r="I80" s="287">
        <v>777.75</v>
      </c>
      <c r="J80" s="21">
        <v>42899</v>
      </c>
      <c r="K80" s="22">
        <v>777.75</v>
      </c>
    </row>
    <row r="81" spans="1:11" ht="12.75">
      <c r="A81" s="473">
        <v>23</v>
      </c>
      <c r="B81" s="479" t="s">
        <v>101</v>
      </c>
      <c r="C81" s="482">
        <v>2302909</v>
      </c>
      <c r="D81" s="485" t="s">
        <v>873</v>
      </c>
      <c r="E81" s="488">
        <v>2112</v>
      </c>
      <c r="F81" s="528">
        <v>35904</v>
      </c>
      <c r="G81" s="528">
        <v>107712</v>
      </c>
      <c r="H81" s="124">
        <v>42809</v>
      </c>
      <c r="I81" s="288">
        <v>17952</v>
      </c>
      <c r="J81" s="46">
        <v>42900</v>
      </c>
      <c r="K81" s="99">
        <v>17952</v>
      </c>
    </row>
    <row r="82" spans="1:11" ht="12.75">
      <c r="A82" s="474"/>
      <c r="B82" s="480"/>
      <c r="C82" s="483"/>
      <c r="D82" s="486"/>
      <c r="E82" s="474"/>
      <c r="F82" s="474"/>
      <c r="G82" s="474"/>
      <c r="H82" s="124">
        <v>42840</v>
      </c>
      <c r="I82" s="288">
        <v>17952</v>
      </c>
      <c r="J82" s="46"/>
      <c r="K82" s="99"/>
    </row>
    <row r="83" spans="1:11" ht="12.75">
      <c r="A83" s="474"/>
      <c r="B83" s="480"/>
      <c r="C83" s="483"/>
      <c r="D83" s="486"/>
      <c r="E83" s="474"/>
      <c r="F83" s="474"/>
      <c r="G83" s="474"/>
      <c r="H83" s="124">
        <v>42870</v>
      </c>
      <c r="I83" s="288">
        <v>17952</v>
      </c>
      <c r="J83" s="46"/>
      <c r="K83" s="99"/>
    </row>
    <row r="84" spans="1:11" ht="12.75">
      <c r="A84" s="474"/>
      <c r="B84" s="480"/>
      <c r="C84" s="483"/>
      <c r="D84" s="486"/>
      <c r="E84" s="474"/>
      <c r="F84" s="474"/>
      <c r="G84" s="474"/>
      <c r="H84" s="124">
        <v>42901</v>
      </c>
      <c r="I84" s="288">
        <v>17952</v>
      </c>
      <c r="J84" s="46"/>
      <c r="K84" s="99"/>
    </row>
    <row r="85" spans="1:11" ht="12.75">
      <c r="A85" s="474"/>
      <c r="B85" s="480"/>
      <c r="C85" s="483"/>
      <c r="D85" s="486"/>
      <c r="E85" s="474"/>
      <c r="F85" s="474"/>
      <c r="G85" s="474"/>
      <c r="H85" s="124">
        <v>42931</v>
      </c>
      <c r="I85" s="288">
        <v>17952</v>
      </c>
      <c r="J85" s="46"/>
      <c r="K85" s="99"/>
    </row>
    <row r="86" spans="1:11" ht="12.75">
      <c r="A86" s="475"/>
      <c r="B86" s="481"/>
      <c r="C86" s="484"/>
      <c r="D86" s="487"/>
      <c r="E86" s="475"/>
      <c r="F86" s="475"/>
      <c r="G86" s="475"/>
      <c r="H86" s="124">
        <v>42962</v>
      </c>
      <c r="I86" s="288">
        <v>17952</v>
      </c>
      <c r="J86" s="46"/>
      <c r="K86" s="99"/>
    </row>
    <row r="87" spans="1:11" s="7" customFormat="1" ht="12.75">
      <c r="A87" s="447">
        <v>23</v>
      </c>
      <c r="B87" s="471" t="s">
        <v>101</v>
      </c>
      <c r="C87" s="477">
        <v>2303006</v>
      </c>
      <c r="D87" s="425" t="s">
        <v>874</v>
      </c>
      <c r="E87" s="400">
        <v>2109</v>
      </c>
      <c r="F87" s="529">
        <v>35853</v>
      </c>
      <c r="G87" s="529">
        <v>107559</v>
      </c>
      <c r="H87" s="148">
        <v>42809</v>
      </c>
      <c r="I87" s="287">
        <v>17926.5</v>
      </c>
      <c r="J87" s="21">
        <v>42940</v>
      </c>
      <c r="K87" s="22">
        <v>17926.5</v>
      </c>
    </row>
    <row r="88" spans="1:11" s="7" customFormat="1" ht="12.75">
      <c r="A88" s="476"/>
      <c r="B88" s="472"/>
      <c r="C88" s="478"/>
      <c r="D88" s="492"/>
      <c r="E88" s="476"/>
      <c r="F88" s="476"/>
      <c r="G88" s="476"/>
      <c r="H88" s="148">
        <v>42840</v>
      </c>
      <c r="I88" s="287">
        <v>17926.5</v>
      </c>
      <c r="J88" s="21">
        <v>42940</v>
      </c>
      <c r="K88" s="22">
        <v>17926.5</v>
      </c>
    </row>
    <row r="89" spans="1:11" s="7" customFormat="1" ht="12.75">
      <c r="A89" s="476"/>
      <c r="B89" s="472"/>
      <c r="C89" s="478"/>
      <c r="D89" s="492"/>
      <c r="E89" s="476"/>
      <c r="F89" s="476"/>
      <c r="G89" s="476"/>
      <c r="H89" s="148">
        <v>42870</v>
      </c>
      <c r="I89" s="287">
        <v>17926.5</v>
      </c>
      <c r="J89" s="21">
        <v>42940</v>
      </c>
      <c r="K89" s="22">
        <v>17926.5</v>
      </c>
    </row>
    <row r="90" spans="1:11" s="7" customFormat="1" ht="12.75">
      <c r="A90" s="476"/>
      <c r="B90" s="472"/>
      <c r="C90" s="478"/>
      <c r="D90" s="492"/>
      <c r="E90" s="476"/>
      <c r="F90" s="476"/>
      <c r="G90" s="476"/>
      <c r="H90" s="148">
        <v>42901</v>
      </c>
      <c r="I90" s="287">
        <v>17926.5</v>
      </c>
      <c r="J90" s="21">
        <v>42940</v>
      </c>
      <c r="K90" s="22">
        <v>17926.5</v>
      </c>
    </row>
    <row r="91" spans="1:11" s="7" customFormat="1" ht="12.75">
      <c r="A91" s="476"/>
      <c r="B91" s="472"/>
      <c r="C91" s="478"/>
      <c r="D91" s="492"/>
      <c r="E91" s="476"/>
      <c r="F91" s="476"/>
      <c r="G91" s="476"/>
      <c r="H91" s="148">
        <v>42931</v>
      </c>
      <c r="I91" s="287">
        <v>17926.5</v>
      </c>
      <c r="J91" s="21"/>
      <c r="K91" s="22"/>
    </row>
    <row r="92" spans="1:11" s="7" customFormat="1" ht="12.75">
      <c r="A92" s="448"/>
      <c r="B92" s="431"/>
      <c r="C92" s="432"/>
      <c r="D92" s="453"/>
      <c r="E92" s="448"/>
      <c r="F92" s="448"/>
      <c r="G92" s="448"/>
      <c r="H92" s="148">
        <v>42962</v>
      </c>
      <c r="I92" s="287">
        <v>17926.5</v>
      </c>
      <c r="J92" s="21"/>
      <c r="K92" s="22"/>
    </row>
    <row r="93" spans="1:11" ht="12.75">
      <c r="A93" s="473">
        <v>23</v>
      </c>
      <c r="B93" s="479" t="s">
        <v>101</v>
      </c>
      <c r="C93" s="482">
        <v>2303501</v>
      </c>
      <c r="D93" s="485" t="s">
        <v>875</v>
      </c>
      <c r="E93" s="473">
        <v>967</v>
      </c>
      <c r="F93" s="528">
        <v>16439</v>
      </c>
      <c r="G93" s="528">
        <v>49317</v>
      </c>
      <c r="H93" s="124">
        <v>42809</v>
      </c>
      <c r="I93" s="288">
        <v>8219.5</v>
      </c>
      <c r="J93" s="46">
        <v>42809</v>
      </c>
      <c r="K93" s="99">
        <v>8219.5</v>
      </c>
    </row>
    <row r="94" spans="1:11" ht="12.75">
      <c r="A94" s="474"/>
      <c r="B94" s="480"/>
      <c r="C94" s="483"/>
      <c r="D94" s="486"/>
      <c r="E94" s="474"/>
      <c r="F94" s="474"/>
      <c r="G94" s="474"/>
      <c r="H94" s="124">
        <v>42840</v>
      </c>
      <c r="I94" s="288">
        <v>8219.5</v>
      </c>
      <c r="J94" s="46">
        <v>42836</v>
      </c>
      <c r="K94" s="99">
        <v>8219.5</v>
      </c>
    </row>
    <row r="95" spans="1:11" ht="12.75">
      <c r="A95" s="474"/>
      <c r="B95" s="480"/>
      <c r="C95" s="483"/>
      <c r="D95" s="486"/>
      <c r="E95" s="474"/>
      <c r="F95" s="474"/>
      <c r="G95" s="474"/>
      <c r="H95" s="124">
        <v>42870</v>
      </c>
      <c r="I95" s="288">
        <v>8219.5</v>
      </c>
      <c r="J95" s="46">
        <v>42870</v>
      </c>
      <c r="K95" s="99">
        <v>8219.5</v>
      </c>
    </row>
    <row r="96" spans="1:11" ht="12.75">
      <c r="A96" s="474"/>
      <c r="B96" s="480"/>
      <c r="C96" s="483"/>
      <c r="D96" s="486"/>
      <c r="E96" s="474"/>
      <c r="F96" s="474"/>
      <c r="G96" s="474"/>
      <c r="H96" s="124">
        <v>42901</v>
      </c>
      <c r="I96" s="288">
        <v>8219.5</v>
      </c>
      <c r="J96" s="46">
        <v>42900</v>
      </c>
      <c r="K96" s="99">
        <v>8219.5</v>
      </c>
    </row>
    <row r="97" spans="1:11" ht="12.75">
      <c r="A97" s="474"/>
      <c r="B97" s="480"/>
      <c r="C97" s="483"/>
      <c r="D97" s="486"/>
      <c r="E97" s="474"/>
      <c r="F97" s="474"/>
      <c r="G97" s="474"/>
      <c r="H97" s="124">
        <v>42931</v>
      </c>
      <c r="I97" s="288">
        <v>8219.5</v>
      </c>
      <c r="J97" s="46">
        <v>42929</v>
      </c>
      <c r="K97" s="99">
        <v>8219.5</v>
      </c>
    </row>
    <row r="98" spans="1:11" ht="12.75">
      <c r="A98" s="475"/>
      <c r="B98" s="481"/>
      <c r="C98" s="484"/>
      <c r="D98" s="487"/>
      <c r="E98" s="475"/>
      <c r="F98" s="475"/>
      <c r="G98" s="475"/>
      <c r="H98" s="124">
        <v>42962</v>
      </c>
      <c r="I98" s="288">
        <v>8219.5</v>
      </c>
      <c r="J98" s="46">
        <v>42961</v>
      </c>
      <c r="K98" s="99">
        <v>8219.5</v>
      </c>
    </row>
    <row r="99" spans="1:11" s="7" customFormat="1" ht="12.75">
      <c r="A99" s="447">
        <v>23</v>
      </c>
      <c r="B99" s="471" t="s">
        <v>101</v>
      </c>
      <c r="C99" s="477">
        <v>2303709</v>
      </c>
      <c r="D99" s="425" t="s">
        <v>876</v>
      </c>
      <c r="E99" s="400">
        <v>1855</v>
      </c>
      <c r="F99" s="529">
        <v>31535</v>
      </c>
      <c r="G99" s="529">
        <v>94605</v>
      </c>
      <c r="H99" s="148">
        <v>42809</v>
      </c>
      <c r="I99" s="287">
        <v>15767.5</v>
      </c>
      <c r="J99" s="21">
        <v>42873</v>
      </c>
      <c r="K99" s="22">
        <v>15767.5</v>
      </c>
    </row>
    <row r="100" spans="1:11" s="7" customFormat="1" ht="12.75">
      <c r="A100" s="476"/>
      <c r="B100" s="472"/>
      <c r="C100" s="478"/>
      <c r="D100" s="492"/>
      <c r="E100" s="476"/>
      <c r="F100" s="476"/>
      <c r="G100" s="476"/>
      <c r="H100" s="148">
        <v>42840</v>
      </c>
      <c r="I100" s="287">
        <v>15767.5</v>
      </c>
      <c r="J100" s="21">
        <v>42873</v>
      </c>
      <c r="K100" s="22">
        <v>15767.5</v>
      </c>
    </row>
    <row r="101" spans="1:11" s="7" customFormat="1" ht="12.75">
      <c r="A101" s="476"/>
      <c r="B101" s="472"/>
      <c r="C101" s="478"/>
      <c r="D101" s="492"/>
      <c r="E101" s="476"/>
      <c r="F101" s="476"/>
      <c r="G101" s="476"/>
      <c r="H101" s="148">
        <v>42870</v>
      </c>
      <c r="I101" s="287">
        <v>15767.5</v>
      </c>
      <c r="J101" s="21">
        <v>42874</v>
      </c>
      <c r="K101" s="22">
        <v>15767.5</v>
      </c>
    </row>
    <row r="102" spans="1:11" s="7" customFormat="1" ht="12.75">
      <c r="A102" s="476"/>
      <c r="B102" s="472"/>
      <c r="C102" s="478"/>
      <c r="D102" s="492"/>
      <c r="E102" s="476"/>
      <c r="F102" s="476"/>
      <c r="G102" s="476"/>
      <c r="H102" s="148">
        <v>42901</v>
      </c>
      <c r="I102" s="287">
        <v>15767.5</v>
      </c>
      <c r="J102" s="21">
        <v>42895</v>
      </c>
      <c r="K102" s="22">
        <v>15767.5</v>
      </c>
    </row>
    <row r="103" spans="1:11" s="7" customFormat="1" ht="12.75">
      <c r="A103" s="476"/>
      <c r="B103" s="472"/>
      <c r="C103" s="478"/>
      <c r="D103" s="492"/>
      <c r="E103" s="476"/>
      <c r="F103" s="476"/>
      <c r="G103" s="476"/>
      <c r="H103" s="148">
        <v>42931</v>
      </c>
      <c r="I103" s="287">
        <v>15767.5</v>
      </c>
      <c r="J103" s="21">
        <v>42927</v>
      </c>
      <c r="K103" s="22">
        <v>15767.5</v>
      </c>
    </row>
    <row r="104" spans="1:11" s="7" customFormat="1" ht="12.75">
      <c r="A104" s="448"/>
      <c r="B104" s="431"/>
      <c r="C104" s="432"/>
      <c r="D104" s="453"/>
      <c r="E104" s="448"/>
      <c r="F104" s="448"/>
      <c r="G104" s="448"/>
      <c r="H104" s="148">
        <v>42962</v>
      </c>
      <c r="I104" s="287">
        <v>15767.5</v>
      </c>
      <c r="J104" s="21">
        <v>42984</v>
      </c>
      <c r="K104" s="22">
        <v>15767.5</v>
      </c>
    </row>
    <row r="105" spans="1:11" ht="12.75">
      <c r="A105" s="473">
        <v>23</v>
      </c>
      <c r="B105" s="479" t="s">
        <v>101</v>
      </c>
      <c r="C105" s="482">
        <v>2303907</v>
      </c>
      <c r="D105" s="485" t="s">
        <v>877</v>
      </c>
      <c r="E105" s="473">
        <v>199</v>
      </c>
      <c r="F105" s="528">
        <v>3383</v>
      </c>
      <c r="G105" s="528">
        <v>10149</v>
      </c>
      <c r="H105" s="124">
        <v>42809</v>
      </c>
      <c r="I105" s="288">
        <v>1691.5</v>
      </c>
      <c r="J105" s="46">
        <v>42808</v>
      </c>
      <c r="K105" s="99">
        <v>1691.5</v>
      </c>
    </row>
    <row r="106" spans="1:11" ht="12.75">
      <c r="A106" s="474"/>
      <c r="B106" s="480"/>
      <c r="C106" s="483"/>
      <c r="D106" s="486"/>
      <c r="E106" s="474"/>
      <c r="F106" s="474"/>
      <c r="G106" s="474"/>
      <c r="H106" s="124">
        <v>42840</v>
      </c>
      <c r="I106" s="288">
        <v>1691.5</v>
      </c>
      <c r="J106" s="46">
        <v>42843</v>
      </c>
      <c r="K106" s="99">
        <v>1691.5</v>
      </c>
    </row>
    <row r="107" spans="1:11" ht="12.75">
      <c r="A107" s="474"/>
      <c r="B107" s="480"/>
      <c r="C107" s="483"/>
      <c r="D107" s="486"/>
      <c r="E107" s="474"/>
      <c r="F107" s="474"/>
      <c r="G107" s="474"/>
      <c r="H107" s="124">
        <v>42870</v>
      </c>
      <c r="I107" s="288">
        <v>1691.5</v>
      </c>
      <c r="J107" s="46">
        <v>42871</v>
      </c>
      <c r="K107" s="99">
        <v>1691.5</v>
      </c>
    </row>
    <row r="108" spans="1:11" ht="12.75">
      <c r="A108" s="474"/>
      <c r="B108" s="480"/>
      <c r="C108" s="483"/>
      <c r="D108" s="486"/>
      <c r="E108" s="474"/>
      <c r="F108" s="474"/>
      <c r="G108" s="474"/>
      <c r="H108" s="124">
        <v>42901</v>
      </c>
      <c r="I108" s="288">
        <v>1691.5</v>
      </c>
      <c r="J108" s="46">
        <v>42905</v>
      </c>
      <c r="K108" s="99">
        <v>1691.5</v>
      </c>
    </row>
    <row r="109" spans="1:11" ht="12.75">
      <c r="A109" s="474"/>
      <c r="B109" s="480"/>
      <c r="C109" s="483"/>
      <c r="D109" s="486"/>
      <c r="E109" s="474"/>
      <c r="F109" s="474"/>
      <c r="G109" s="474"/>
      <c r="H109" s="124">
        <v>42931</v>
      </c>
      <c r="I109" s="288">
        <v>1691.5</v>
      </c>
      <c r="J109" s="46">
        <v>42930</v>
      </c>
      <c r="K109" s="99">
        <v>1691.5</v>
      </c>
    </row>
    <row r="110" spans="1:11" ht="12.75">
      <c r="A110" s="475"/>
      <c r="B110" s="481"/>
      <c r="C110" s="484"/>
      <c r="D110" s="487"/>
      <c r="E110" s="475"/>
      <c r="F110" s="475"/>
      <c r="G110" s="475"/>
      <c r="H110" s="124">
        <v>42962</v>
      </c>
      <c r="I110" s="288">
        <v>1691.5</v>
      </c>
      <c r="J110" s="46">
        <v>42982</v>
      </c>
      <c r="K110" s="99">
        <v>1691.5</v>
      </c>
    </row>
    <row r="111" spans="1:11" s="7" customFormat="1" ht="12.75">
      <c r="A111" s="447">
        <v>23</v>
      </c>
      <c r="B111" s="471" t="s">
        <v>101</v>
      </c>
      <c r="C111" s="477">
        <v>2303931</v>
      </c>
      <c r="D111" s="425" t="s">
        <v>878</v>
      </c>
      <c r="E111" s="400">
        <v>1391</v>
      </c>
      <c r="F111" s="527">
        <v>23647</v>
      </c>
      <c r="G111" s="527">
        <v>70941</v>
      </c>
      <c r="H111" s="148">
        <v>42809</v>
      </c>
      <c r="I111" s="287">
        <v>11823.5</v>
      </c>
      <c r="J111" s="21"/>
      <c r="K111" s="22"/>
    </row>
    <row r="112" spans="1:11" s="7" customFormat="1" ht="12.75">
      <c r="A112" s="476"/>
      <c r="B112" s="472"/>
      <c r="C112" s="478"/>
      <c r="D112" s="492"/>
      <c r="E112" s="476"/>
      <c r="F112" s="476"/>
      <c r="G112" s="476"/>
      <c r="H112" s="148">
        <v>42840</v>
      </c>
      <c r="I112" s="287">
        <v>11823.5</v>
      </c>
      <c r="J112" s="21"/>
      <c r="K112" s="22"/>
    </row>
    <row r="113" spans="1:11" s="7" customFormat="1" ht="12.75">
      <c r="A113" s="476"/>
      <c r="B113" s="472"/>
      <c r="C113" s="478"/>
      <c r="D113" s="492"/>
      <c r="E113" s="476"/>
      <c r="F113" s="476"/>
      <c r="G113" s="476"/>
      <c r="H113" s="148">
        <v>42870</v>
      </c>
      <c r="I113" s="287">
        <v>11823.5</v>
      </c>
      <c r="J113" s="21"/>
      <c r="K113" s="22"/>
    </row>
    <row r="114" spans="1:11" s="7" customFormat="1" ht="12.75">
      <c r="A114" s="476"/>
      <c r="B114" s="472"/>
      <c r="C114" s="478"/>
      <c r="D114" s="492"/>
      <c r="E114" s="476"/>
      <c r="F114" s="476"/>
      <c r="G114" s="476"/>
      <c r="H114" s="148">
        <v>42901</v>
      </c>
      <c r="I114" s="287">
        <v>11823.5</v>
      </c>
      <c r="J114" s="21"/>
      <c r="K114" s="22"/>
    </row>
    <row r="115" spans="1:11" s="7" customFormat="1" ht="12.75">
      <c r="A115" s="476"/>
      <c r="B115" s="472"/>
      <c r="C115" s="478"/>
      <c r="D115" s="492"/>
      <c r="E115" s="476"/>
      <c r="F115" s="476"/>
      <c r="G115" s="476"/>
      <c r="H115" s="148">
        <v>42931</v>
      </c>
      <c r="I115" s="287">
        <v>11823.5</v>
      </c>
      <c r="J115" s="21"/>
      <c r="K115" s="22"/>
    </row>
    <row r="116" spans="1:11" s="7" customFormat="1" ht="12.75">
      <c r="A116" s="448"/>
      <c r="B116" s="431"/>
      <c r="C116" s="432"/>
      <c r="D116" s="453"/>
      <c r="E116" s="448"/>
      <c r="F116" s="448"/>
      <c r="G116" s="448"/>
      <c r="H116" s="148">
        <v>42962</v>
      </c>
      <c r="I116" s="287">
        <v>11823.5</v>
      </c>
      <c r="J116" s="21"/>
      <c r="K116" s="22"/>
    </row>
    <row r="117" spans="1:11" ht="12.75">
      <c r="A117" s="473">
        <v>23</v>
      </c>
      <c r="B117" s="479" t="s">
        <v>101</v>
      </c>
      <c r="C117" s="482">
        <v>2303956</v>
      </c>
      <c r="D117" s="485" t="s">
        <v>879</v>
      </c>
      <c r="E117" s="473">
        <v>408</v>
      </c>
      <c r="F117" s="530">
        <v>6936</v>
      </c>
      <c r="G117" s="530">
        <v>20808</v>
      </c>
      <c r="H117" s="124">
        <v>42809</v>
      </c>
      <c r="I117" s="288">
        <v>3468</v>
      </c>
      <c r="J117" s="46"/>
      <c r="K117" s="99"/>
    </row>
    <row r="118" spans="1:11" ht="12.75">
      <c r="A118" s="474"/>
      <c r="B118" s="480"/>
      <c r="C118" s="483"/>
      <c r="D118" s="486"/>
      <c r="E118" s="474"/>
      <c r="F118" s="474"/>
      <c r="G118" s="474"/>
      <c r="H118" s="124">
        <v>42840</v>
      </c>
      <c r="I118" s="288">
        <v>3468</v>
      </c>
      <c r="J118" s="46"/>
      <c r="K118" s="99"/>
    </row>
    <row r="119" spans="1:11" ht="12.75">
      <c r="A119" s="474"/>
      <c r="B119" s="480"/>
      <c r="C119" s="483"/>
      <c r="D119" s="486"/>
      <c r="E119" s="474"/>
      <c r="F119" s="474"/>
      <c r="G119" s="474"/>
      <c r="H119" s="124">
        <v>42870</v>
      </c>
      <c r="I119" s="288">
        <v>3468</v>
      </c>
      <c r="J119" s="46"/>
      <c r="K119" s="99"/>
    </row>
    <row r="120" spans="1:11" ht="12.75">
      <c r="A120" s="474"/>
      <c r="B120" s="480"/>
      <c r="C120" s="483"/>
      <c r="D120" s="486"/>
      <c r="E120" s="474"/>
      <c r="F120" s="474"/>
      <c r="G120" s="474"/>
      <c r="H120" s="124">
        <v>42901</v>
      </c>
      <c r="I120" s="288">
        <v>3468</v>
      </c>
      <c r="J120" s="46">
        <v>42900</v>
      </c>
      <c r="K120" s="99">
        <v>3468</v>
      </c>
    </row>
    <row r="121" spans="1:11" ht="12.75">
      <c r="A121" s="474"/>
      <c r="B121" s="480"/>
      <c r="C121" s="483"/>
      <c r="D121" s="486"/>
      <c r="E121" s="474"/>
      <c r="F121" s="474"/>
      <c r="G121" s="474"/>
      <c r="H121" s="124">
        <v>42931</v>
      </c>
      <c r="I121" s="288">
        <v>3468</v>
      </c>
      <c r="J121" s="46">
        <v>42929</v>
      </c>
      <c r="K121" s="99">
        <v>3468</v>
      </c>
    </row>
    <row r="122" spans="1:11" ht="12.75">
      <c r="A122" s="475"/>
      <c r="B122" s="481"/>
      <c r="C122" s="484"/>
      <c r="D122" s="487"/>
      <c r="E122" s="475"/>
      <c r="F122" s="475"/>
      <c r="G122" s="475"/>
      <c r="H122" s="124">
        <v>42962</v>
      </c>
      <c r="I122" s="288">
        <v>3468</v>
      </c>
      <c r="J122" s="46">
        <v>42957</v>
      </c>
      <c r="K122" s="99">
        <v>3468</v>
      </c>
    </row>
    <row r="123" spans="1:11" s="7" customFormat="1" ht="12.75">
      <c r="A123" s="447">
        <v>23</v>
      </c>
      <c r="B123" s="471" t="s">
        <v>101</v>
      </c>
      <c r="C123" s="477">
        <v>2304251</v>
      </c>
      <c r="D123" s="425" t="s">
        <v>880</v>
      </c>
      <c r="E123" s="447">
        <v>234</v>
      </c>
      <c r="F123" s="527">
        <v>3978</v>
      </c>
      <c r="G123" s="527">
        <v>11934</v>
      </c>
      <c r="H123" s="148">
        <v>42809</v>
      </c>
      <c r="I123" s="287">
        <v>1989</v>
      </c>
      <c r="J123" s="21">
        <v>42865</v>
      </c>
      <c r="K123" s="22">
        <v>1989</v>
      </c>
    </row>
    <row r="124" spans="1:11" s="7" customFormat="1" ht="12.75">
      <c r="A124" s="476"/>
      <c r="B124" s="472"/>
      <c r="C124" s="478"/>
      <c r="D124" s="492"/>
      <c r="E124" s="476"/>
      <c r="F124" s="476"/>
      <c r="G124" s="476"/>
      <c r="H124" s="148">
        <v>42840</v>
      </c>
      <c r="I124" s="287">
        <v>1989</v>
      </c>
      <c r="J124" s="21">
        <v>42865</v>
      </c>
      <c r="K124" s="22">
        <v>1989</v>
      </c>
    </row>
    <row r="125" spans="1:11" s="7" customFormat="1" ht="12.75">
      <c r="A125" s="476"/>
      <c r="B125" s="472"/>
      <c r="C125" s="478"/>
      <c r="D125" s="492"/>
      <c r="E125" s="476"/>
      <c r="F125" s="476"/>
      <c r="G125" s="476"/>
      <c r="H125" s="148">
        <v>42870</v>
      </c>
      <c r="I125" s="287">
        <v>1989</v>
      </c>
      <c r="J125" s="21">
        <v>42865</v>
      </c>
      <c r="K125" s="22">
        <v>1989</v>
      </c>
    </row>
    <row r="126" spans="1:11" s="7" customFormat="1" ht="12.75">
      <c r="A126" s="476"/>
      <c r="B126" s="472"/>
      <c r="C126" s="478"/>
      <c r="D126" s="492"/>
      <c r="E126" s="476"/>
      <c r="F126" s="476"/>
      <c r="G126" s="476"/>
      <c r="H126" s="148">
        <v>42901</v>
      </c>
      <c r="I126" s="287">
        <v>1989</v>
      </c>
      <c r="J126" s="21">
        <v>42893</v>
      </c>
      <c r="K126" s="22">
        <v>1989</v>
      </c>
    </row>
    <row r="127" spans="1:11" s="7" customFormat="1" ht="12.75">
      <c r="A127" s="476"/>
      <c r="B127" s="472"/>
      <c r="C127" s="478"/>
      <c r="D127" s="492"/>
      <c r="E127" s="476"/>
      <c r="F127" s="476"/>
      <c r="G127" s="476"/>
      <c r="H127" s="148">
        <v>42931</v>
      </c>
      <c r="I127" s="287">
        <v>1989</v>
      </c>
      <c r="J127" s="21">
        <v>42920</v>
      </c>
      <c r="K127" s="22">
        <v>1989</v>
      </c>
    </row>
    <row r="128" spans="1:11" s="7" customFormat="1" ht="12.75">
      <c r="A128" s="448"/>
      <c r="B128" s="431"/>
      <c r="C128" s="432"/>
      <c r="D128" s="453"/>
      <c r="E128" s="448"/>
      <c r="F128" s="448"/>
      <c r="G128" s="448"/>
      <c r="H128" s="148">
        <v>42962</v>
      </c>
      <c r="I128" s="287">
        <v>1989</v>
      </c>
      <c r="J128" s="21">
        <v>42949</v>
      </c>
      <c r="K128" s="22">
        <v>1989</v>
      </c>
    </row>
    <row r="129" spans="1:11" ht="12.75">
      <c r="A129" s="473">
        <v>23</v>
      </c>
      <c r="B129" s="479" t="s">
        <v>101</v>
      </c>
      <c r="C129" s="482">
        <v>2304459</v>
      </c>
      <c r="D129" s="485" t="s">
        <v>881</v>
      </c>
      <c r="E129" s="473">
        <v>533</v>
      </c>
      <c r="F129" s="530">
        <v>9061</v>
      </c>
      <c r="G129" s="530">
        <v>27183</v>
      </c>
      <c r="H129" s="124">
        <v>42809</v>
      </c>
      <c r="I129" s="288">
        <v>4530.5</v>
      </c>
      <c r="J129" s="46">
        <v>42809</v>
      </c>
      <c r="K129" s="99">
        <v>4530.5</v>
      </c>
    </row>
    <row r="130" spans="1:11" ht="12.75">
      <c r="A130" s="474"/>
      <c r="B130" s="480"/>
      <c r="C130" s="483"/>
      <c r="D130" s="486"/>
      <c r="E130" s="474"/>
      <c r="F130" s="474"/>
      <c r="G130" s="474"/>
      <c r="H130" s="124">
        <v>42840</v>
      </c>
      <c r="I130" s="288">
        <v>4530.5</v>
      </c>
      <c r="J130" s="46">
        <v>42837</v>
      </c>
      <c r="K130" s="99">
        <v>4530.5</v>
      </c>
    </row>
    <row r="131" spans="1:11" ht="12.75">
      <c r="A131" s="474"/>
      <c r="B131" s="480"/>
      <c r="C131" s="483"/>
      <c r="D131" s="486"/>
      <c r="E131" s="474"/>
      <c r="F131" s="474"/>
      <c r="G131" s="474"/>
      <c r="H131" s="124">
        <v>42870</v>
      </c>
      <c r="I131" s="288">
        <v>4530.5</v>
      </c>
      <c r="J131" s="46">
        <v>42867</v>
      </c>
      <c r="K131" s="99">
        <v>4530.5</v>
      </c>
    </row>
    <row r="132" spans="1:11" ht="12.75">
      <c r="A132" s="474"/>
      <c r="B132" s="480"/>
      <c r="C132" s="483"/>
      <c r="D132" s="486"/>
      <c r="E132" s="474"/>
      <c r="F132" s="474"/>
      <c r="G132" s="474"/>
      <c r="H132" s="124">
        <v>42901</v>
      </c>
      <c r="I132" s="288">
        <v>4530.5</v>
      </c>
      <c r="J132" s="46">
        <v>42900</v>
      </c>
      <c r="K132" s="99">
        <v>4530.5</v>
      </c>
    </row>
    <row r="133" spans="1:11" ht="12.75">
      <c r="A133" s="474"/>
      <c r="B133" s="480"/>
      <c r="C133" s="483"/>
      <c r="D133" s="486"/>
      <c r="E133" s="474"/>
      <c r="F133" s="474"/>
      <c r="G133" s="474"/>
      <c r="H133" s="124">
        <v>42931</v>
      </c>
      <c r="I133" s="288">
        <v>4530.5</v>
      </c>
      <c r="J133" s="46">
        <v>42930</v>
      </c>
      <c r="K133" s="99">
        <v>4530.5</v>
      </c>
    </row>
    <row r="134" spans="1:11" ht="12.75">
      <c r="A134" s="475"/>
      <c r="B134" s="481"/>
      <c r="C134" s="484"/>
      <c r="D134" s="487"/>
      <c r="E134" s="475"/>
      <c r="F134" s="475"/>
      <c r="G134" s="475"/>
      <c r="H134" s="124">
        <v>42962</v>
      </c>
      <c r="I134" s="288">
        <v>4530.5</v>
      </c>
      <c r="J134" s="46">
        <v>42962</v>
      </c>
      <c r="K134" s="99">
        <v>4530.5</v>
      </c>
    </row>
    <row r="135" spans="1:11" s="7" customFormat="1" ht="12.75">
      <c r="A135" s="447">
        <v>23</v>
      </c>
      <c r="B135" s="471" t="s">
        <v>101</v>
      </c>
      <c r="C135" s="477">
        <v>2304707</v>
      </c>
      <c r="D135" s="425" t="s">
        <v>882</v>
      </c>
      <c r="E135" s="400">
        <v>1003</v>
      </c>
      <c r="F135" s="527">
        <v>17051</v>
      </c>
      <c r="G135" s="527">
        <v>51153</v>
      </c>
      <c r="H135" s="148">
        <v>42809</v>
      </c>
      <c r="I135" s="287">
        <v>8525.5</v>
      </c>
      <c r="J135" s="21">
        <v>42908</v>
      </c>
      <c r="K135" s="22">
        <v>8525.5</v>
      </c>
    </row>
    <row r="136" spans="1:11" s="7" customFormat="1" ht="12.75">
      <c r="A136" s="476"/>
      <c r="B136" s="472"/>
      <c r="C136" s="478"/>
      <c r="D136" s="492"/>
      <c r="E136" s="476"/>
      <c r="F136" s="476"/>
      <c r="G136" s="476"/>
      <c r="H136" s="148">
        <v>42840</v>
      </c>
      <c r="I136" s="287">
        <v>8525.5</v>
      </c>
      <c r="J136" s="21">
        <v>42900</v>
      </c>
      <c r="K136" s="22">
        <v>8525.5</v>
      </c>
    </row>
    <row r="137" spans="1:11" s="7" customFormat="1" ht="12.75">
      <c r="A137" s="476"/>
      <c r="B137" s="472"/>
      <c r="C137" s="478"/>
      <c r="D137" s="492"/>
      <c r="E137" s="476"/>
      <c r="F137" s="476"/>
      <c r="G137" s="476"/>
      <c r="H137" s="148">
        <v>42870</v>
      </c>
      <c r="I137" s="287">
        <v>8525.5</v>
      </c>
      <c r="J137" s="21">
        <v>42909</v>
      </c>
      <c r="K137" s="22">
        <v>8525.5</v>
      </c>
    </row>
    <row r="138" spans="1:11" s="7" customFormat="1" ht="12.75">
      <c r="A138" s="476"/>
      <c r="B138" s="472"/>
      <c r="C138" s="478"/>
      <c r="D138" s="492"/>
      <c r="E138" s="476"/>
      <c r="F138" s="476"/>
      <c r="G138" s="476"/>
      <c r="H138" s="148">
        <v>42901</v>
      </c>
      <c r="I138" s="287">
        <v>8525.5</v>
      </c>
      <c r="J138" s="21">
        <v>42909</v>
      </c>
      <c r="K138" s="22">
        <v>8525.5</v>
      </c>
    </row>
    <row r="139" spans="1:11" s="7" customFormat="1" ht="12.75">
      <c r="A139" s="476"/>
      <c r="B139" s="472"/>
      <c r="C139" s="478"/>
      <c r="D139" s="492"/>
      <c r="E139" s="476"/>
      <c r="F139" s="476"/>
      <c r="G139" s="476"/>
      <c r="H139" s="148">
        <v>42931</v>
      </c>
      <c r="I139" s="287">
        <v>8525.5</v>
      </c>
      <c r="J139" s="21">
        <v>42930</v>
      </c>
      <c r="K139" s="22">
        <v>8525.5</v>
      </c>
    </row>
    <row r="140" spans="1:11" s="7" customFormat="1" ht="12.75">
      <c r="A140" s="448"/>
      <c r="B140" s="431"/>
      <c r="C140" s="432"/>
      <c r="D140" s="453"/>
      <c r="E140" s="448"/>
      <c r="F140" s="448"/>
      <c r="G140" s="448"/>
      <c r="H140" s="148">
        <v>42962</v>
      </c>
      <c r="I140" s="287">
        <v>8525.5</v>
      </c>
      <c r="J140" s="21">
        <v>42964</v>
      </c>
      <c r="K140" s="22">
        <v>8525.5</v>
      </c>
    </row>
    <row r="141" spans="1:11" ht="12.75">
      <c r="A141" s="473">
        <v>23</v>
      </c>
      <c r="B141" s="479" t="s">
        <v>101</v>
      </c>
      <c r="C141" s="482">
        <v>2304954</v>
      </c>
      <c r="D141" s="485" t="s">
        <v>883</v>
      </c>
      <c r="E141" s="473">
        <v>592</v>
      </c>
      <c r="F141" s="530">
        <v>10064</v>
      </c>
      <c r="G141" s="530">
        <v>30192</v>
      </c>
      <c r="H141" s="124">
        <v>42809</v>
      </c>
      <c r="I141" s="288">
        <v>5032</v>
      </c>
      <c r="J141" s="46">
        <v>42971</v>
      </c>
      <c r="K141" s="99">
        <v>5032</v>
      </c>
    </row>
    <row r="142" spans="1:11" ht="12.75">
      <c r="A142" s="474"/>
      <c r="B142" s="480"/>
      <c r="C142" s="483"/>
      <c r="D142" s="486"/>
      <c r="E142" s="474"/>
      <c r="F142" s="474"/>
      <c r="G142" s="474"/>
      <c r="H142" s="124">
        <v>42840</v>
      </c>
      <c r="I142" s="288">
        <v>5032</v>
      </c>
      <c r="J142" s="46">
        <v>42906</v>
      </c>
      <c r="K142" s="99">
        <v>5032</v>
      </c>
    </row>
    <row r="143" spans="1:11" ht="12.75">
      <c r="A143" s="474"/>
      <c r="B143" s="480"/>
      <c r="C143" s="483"/>
      <c r="D143" s="486"/>
      <c r="E143" s="474"/>
      <c r="F143" s="474"/>
      <c r="G143" s="474"/>
      <c r="H143" s="124">
        <v>42870</v>
      </c>
      <c r="I143" s="288">
        <v>5032</v>
      </c>
      <c r="J143" s="46">
        <v>42906</v>
      </c>
      <c r="K143" s="99">
        <v>5032</v>
      </c>
    </row>
    <row r="144" spans="1:11" ht="12.75">
      <c r="A144" s="474"/>
      <c r="B144" s="480"/>
      <c r="C144" s="483"/>
      <c r="D144" s="486"/>
      <c r="E144" s="474"/>
      <c r="F144" s="474"/>
      <c r="G144" s="474"/>
      <c r="H144" s="124">
        <v>42901</v>
      </c>
      <c r="I144" s="288">
        <v>5032</v>
      </c>
      <c r="J144" s="46">
        <v>42906</v>
      </c>
      <c r="K144" s="99">
        <v>5032</v>
      </c>
    </row>
    <row r="145" spans="1:11" ht="12.75">
      <c r="A145" s="474"/>
      <c r="B145" s="480"/>
      <c r="C145" s="483"/>
      <c r="D145" s="486"/>
      <c r="E145" s="474"/>
      <c r="F145" s="474"/>
      <c r="G145" s="474"/>
      <c r="H145" s="124">
        <v>42931</v>
      </c>
      <c r="I145" s="288">
        <v>5032</v>
      </c>
      <c r="J145" s="46">
        <v>42928</v>
      </c>
      <c r="K145" s="99">
        <v>5032</v>
      </c>
    </row>
    <row r="146" spans="1:11" ht="12.75">
      <c r="A146" s="475"/>
      <c r="B146" s="481"/>
      <c r="C146" s="484"/>
      <c r="D146" s="487"/>
      <c r="E146" s="475"/>
      <c r="F146" s="475"/>
      <c r="G146" s="475"/>
      <c r="H146" s="124">
        <v>42962</v>
      </c>
      <c r="I146" s="288">
        <v>5032</v>
      </c>
      <c r="J146" s="46">
        <v>42983</v>
      </c>
      <c r="K146" s="99">
        <v>5032</v>
      </c>
    </row>
    <row r="147" spans="1:11" s="7" customFormat="1" ht="12.75">
      <c r="A147" s="447">
        <v>23</v>
      </c>
      <c r="B147" s="471" t="s">
        <v>101</v>
      </c>
      <c r="C147" s="477">
        <v>2305233</v>
      </c>
      <c r="D147" s="425" t="s">
        <v>884</v>
      </c>
      <c r="E147" s="447">
        <v>195</v>
      </c>
      <c r="F147" s="527">
        <v>3315</v>
      </c>
      <c r="G147" s="527">
        <v>9945</v>
      </c>
      <c r="H147" s="148">
        <v>42809</v>
      </c>
      <c r="I147" s="287">
        <v>1657.5</v>
      </c>
      <c r="J147" s="21">
        <v>42832</v>
      </c>
      <c r="K147" s="22">
        <v>1657.5</v>
      </c>
    </row>
    <row r="148" spans="1:11" s="7" customFormat="1" ht="12.75">
      <c r="A148" s="476"/>
      <c r="B148" s="472"/>
      <c r="C148" s="478"/>
      <c r="D148" s="492"/>
      <c r="E148" s="476"/>
      <c r="F148" s="476"/>
      <c r="G148" s="476"/>
      <c r="H148" s="148">
        <v>42840</v>
      </c>
      <c r="I148" s="287">
        <v>1657.5</v>
      </c>
      <c r="J148" s="21">
        <v>42837</v>
      </c>
      <c r="K148" s="22">
        <v>1657.5</v>
      </c>
    </row>
    <row r="149" spans="1:11" s="7" customFormat="1" ht="12.75">
      <c r="A149" s="476"/>
      <c r="B149" s="472"/>
      <c r="C149" s="478"/>
      <c r="D149" s="492"/>
      <c r="E149" s="476"/>
      <c r="F149" s="476"/>
      <c r="G149" s="476"/>
      <c r="H149" s="148">
        <v>42870</v>
      </c>
      <c r="I149" s="287">
        <v>1657.5</v>
      </c>
      <c r="J149" s="21">
        <v>42870</v>
      </c>
      <c r="K149" s="22">
        <v>1657.5</v>
      </c>
    </row>
    <row r="150" spans="1:11" s="7" customFormat="1" ht="12.75">
      <c r="A150" s="476"/>
      <c r="B150" s="472"/>
      <c r="C150" s="478"/>
      <c r="D150" s="492"/>
      <c r="E150" s="476"/>
      <c r="F150" s="476"/>
      <c r="G150" s="476"/>
      <c r="H150" s="148">
        <v>42901</v>
      </c>
      <c r="I150" s="287">
        <v>1657.5</v>
      </c>
      <c r="J150" s="21">
        <v>42899</v>
      </c>
      <c r="K150" s="22">
        <v>1657.5</v>
      </c>
    </row>
    <row r="151" spans="1:11" s="7" customFormat="1" ht="12.75">
      <c r="A151" s="476"/>
      <c r="B151" s="472"/>
      <c r="C151" s="478"/>
      <c r="D151" s="492"/>
      <c r="E151" s="476"/>
      <c r="F151" s="476"/>
      <c r="G151" s="476"/>
      <c r="H151" s="148">
        <v>42931</v>
      </c>
      <c r="I151" s="287">
        <v>1657.5</v>
      </c>
      <c r="J151" s="21">
        <v>42930</v>
      </c>
      <c r="K151" s="22">
        <v>1657.5</v>
      </c>
    </row>
    <row r="152" spans="1:11" s="7" customFormat="1" ht="12.75">
      <c r="A152" s="448"/>
      <c r="B152" s="431"/>
      <c r="C152" s="432"/>
      <c r="D152" s="453"/>
      <c r="E152" s="448"/>
      <c r="F152" s="448"/>
      <c r="G152" s="448"/>
      <c r="H152" s="148">
        <v>42962</v>
      </c>
      <c r="I152" s="287">
        <v>1657.5</v>
      </c>
      <c r="J152" s="21">
        <v>42963</v>
      </c>
      <c r="K152" s="22">
        <v>1657.5</v>
      </c>
    </row>
    <row r="153" spans="1:11" ht="12.75">
      <c r="A153" s="473">
        <v>23</v>
      </c>
      <c r="B153" s="479" t="s">
        <v>101</v>
      </c>
      <c r="C153" s="482">
        <v>2305266</v>
      </c>
      <c r="D153" s="485" t="s">
        <v>885</v>
      </c>
      <c r="E153" s="488">
        <v>1766</v>
      </c>
      <c r="F153" s="528">
        <v>30022</v>
      </c>
      <c r="G153" s="528">
        <v>90066</v>
      </c>
      <c r="H153" s="124">
        <v>42809</v>
      </c>
      <c r="I153" s="288">
        <v>15011</v>
      </c>
      <c r="J153" s="46">
        <v>42844</v>
      </c>
      <c r="K153" s="99">
        <v>15011</v>
      </c>
    </row>
    <row r="154" spans="1:11" ht="12.75">
      <c r="A154" s="474"/>
      <c r="B154" s="480"/>
      <c r="C154" s="483"/>
      <c r="D154" s="486"/>
      <c r="E154" s="474"/>
      <c r="F154" s="474"/>
      <c r="G154" s="474"/>
      <c r="H154" s="124">
        <v>42840</v>
      </c>
      <c r="I154" s="288">
        <v>15011</v>
      </c>
      <c r="J154" s="46">
        <v>42859</v>
      </c>
      <c r="K154" s="99">
        <v>15011</v>
      </c>
    </row>
    <row r="155" spans="1:11" ht="12.75">
      <c r="A155" s="474"/>
      <c r="B155" s="480"/>
      <c r="C155" s="483"/>
      <c r="D155" s="486"/>
      <c r="E155" s="474"/>
      <c r="F155" s="474"/>
      <c r="G155" s="474"/>
      <c r="H155" s="124">
        <v>42870</v>
      </c>
      <c r="I155" s="288">
        <v>15011</v>
      </c>
      <c r="J155" s="46">
        <v>42922</v>
      </c>
      <c r="K155" s="99">
        <v>15011</v>
      </c>
    </row>
    <row r="156" spans="1:11" ht="12.75">
      <c r="A156" s="474"/>
      <c r="B156" s="480"/>
      <c r="C156" s="483"/>
      <c r="D156" s="486"/>
      <c r="E156" s="474"/>
      <c r="F156" s="474"/>
      <c r="G156" s="474"/>
      <c r="H156" s="124">
        <v>42901</v>
      </c>
      <c r="I156" s="288">
        <v>15011</v>
      </c>
      <c r="J156" s="46">
        <v>42922</v>
      </c>
      <c r="K156" s="99">
        <v>15011</v>
      </c>
    </row>
    <row r="157" spans="1:11" ht="12.75">
      <c r="A157" s="474"/>
      <c r="B157" s="480"/>
      <c r="C157" s="483"/>
      <c r="D157" s="486"/>
      <c r="E157" s="474"/>
      <c r="F157" s="474"/>
      <c r="G157" s="474"/>
      <c r="H157" s="124">
        <v>42931</v>
      </c>
      <c r="I157" s="288">
        <v>15011</v>
      </c>
      <c r="J157" s="46"/>
      <c r="K157" s="99"/>
    </row>
    <row r="158" spans="1:11" ht="12.75">
      <c r="A158" s="475"/>
      <c r="B158" s="481"/>
      <c r="C158" s="484"/>
      <c r="D158" s="487"/>
      <c r="E158" s="475"/>
      <c r="F158" s="475"/>
      <c r="G158" s="475"/>
      <c r="H158" s="124">
        <v>42962</v>
      </c>
      <c r="I158" s="288">
        <v>15011</v>
      </c>
      <c r="J158" s="46"/>
      <c r="K158" s="99"/>
    </row>
    <row r="159" spans="1:11" s="7" customFormat="1" ht="12.75">
      <c r="A159" s="447">
        <v>23</v>
      </c>
      <c r="B159" s="471" t="s">
        <v>101</v>
      </c>
      <c r="C159" s="477">
        <v>2305332</v>
      </c>
      <c r="D159" s="425" t="s">
        <v>886</v>
      </c>
      <c r="E159" s="447">
        <v>984</v>
      </c>
      <c r="F159" s="527">
        <v>16728</v>
      </c>
      <c r="G159" s="527">
        <v>50184</v>
      </c>
      <c r="H159" s="148">
        <v>42809</v>
      </c>
      <c r="I159" s="287">
        <v>8364</v>
      </c>
      <c r="J159" s="21">
        <v>42937</v>
      </c>
      <c r="K159" s="22">
        <v>8364</v>
      </c>
    </row>
    <row r="160" spans="1:11" s="7" customFormat="1" ht="12.75">
      <c r="A160" s="476"/>
      <c r="B160" s="472"/>
      <c r="C160" s="478"/>
      <c r="D160" s="492"/>
      <c r="E160" s="476"/>
      <c r="F160" s="476"/>
      <c r="G160" s="476"/>
      <c r="H160" s="148">
        <v>42840</v>
      </c>
      <c r="I160" s="287">
        <v>8364</v>
      </c>
      <c r="J160" s="21">
        <v>42937</v>
      </c>
      <c r="K160" s="22">
        <v>8364</v>
      </c>
    </row>
    <row r="161" spans="1:11" s="7" customFormat="1" ht="12.75">
      <c r="A161" s="476"/>
      <c r="B161" s="472"/>
      <c r="C161" s="478"/>
      <c r="D161" s="492"/>
      <c r="E161" s="476"/>
      <c r="F161" s="476"/>
      <c r="G161" s="476"/>
      <c r="H161" s="148">
        <v>42870</v>
      </c>
      <c r="I161" s="287">
        <v>8364</v>
      </c>
      <c r="J161" s="21">
        <v>42937</v>
      </c>
      <c r="K161" s="22">
        <v>8364</v>
      </c>
    </row>
    <row r="162" spans="1:11" s="7" customFormat="1" ht="12.75">
      <c r="A162" s="476"/>
      <c r="B162" s="472"/>
      <c r="C162" s="478"/>
      <c r="D162" s="492"/>
      <c r="E162" s="476"/>
      <c r="F162" s="476"/>
      <c r="G162" s="476"/>
      <c r="H162" s="148">
        <v>42901</v>
      </c>
      <c r="I162" s="287">
        <v>8364</v>
      </c>
      <c r="J162" s="21">
        <v>42937</v>
      </c>
      <c r="K162" s="22">
        <v>8364</v>
      </c>
    </row>
    <row r="163" spans="1:11" s="7" customFormat="1" ht="12.75">
      <c r="A163" s="476"/>
      <c r="B163" s="472"/>
      <c r="C163" s="478"/>
      <c r="D163" s="492"/>
      <c r="E163" s="476"/>
      <c r="F163" s="476"/>
      <c r="G163" s="476"/>
      <c r="H163" s="148">
        <v>42931</v>
      </c>
      <c r="I163" s="287">
        <v>8364</v>
      </c>
      <c r="J163" s="21">
        <v>42937</v>
      </c>
      <c r="K163" s="22">
        <v>8364</v>
      </c>
    </row>
    <row r="164" spans="1:11" s="7" customFormat="1" ht="12.75">
      <c r="A164" s="448"/>
      <c r="B164" s="431"/>
      <c r="C164" s="432"/>
      <c r="D164" s="453"/>
      <c r="E164" s="448"/>
      <c r="F164" s="448"/>
      <c r="G164" s="448"/>
      <c r="H164" s="148">
        <v>42962</v>
      </c>
      <c r="I164" s="287">
        <v>8364</v>
      </c>
      <c r="J164" s="21">
        <v>42970</v>
      </c>
      <c r="K164" s="22">
        <v>8364</v>
      </c>
    </row>
    <row r="165" spans="1:11" ht="12.75">
      <c r="A165" s="473">
        <v>23</v>
      </c>
      <c r="B165" s="479" t="s">
        <v>101</v>
      </c>
      <c r="C165" s="482">
        <v>2305357</v>
      </c>
      <c r="D165" s="485" t="s">
        <v>887</v>
      </c>
      <c r="E165" s="473">
        <v>408</v>
      </c>
      <c r="F165" s="530">
        <v>6936</v>
      </c>
      <c r="G165" s="530">
        <v>20808</v>
      </c>
      <c r="H165" s="124">
        <v>42809</v>
      </c>
      <c r="I165" s="288">
        <v>3468</v>
      </c>
      <c r="J165" s="46">
        <v>42809</v>
      </c>
      <c r="K165" s="99">
        <v>3468</v>
      </c>
    </row>
    <row r="166" spans="1:11" ht="12.75">
      <c r="A166" s="474"/>
      <c r="B166" s="480"/>
      <c r="C166" s="483"/>
      <c r="D166" s="486"/>
      <c r="E166" s="474"/>
      <c r="F166" s="474"/>
      <c r="G166" s="474"/>
      <c r="H166" s="124">
        <v>42840</v>
      </c>
      <c r="I166" s="288">
        <v>3468</v>
      </c>
      <c r="J166" s="46">
        <v>42842</v>
      </c>
      <c r="K166" s="99">
        <v>3468</v>
      </c>
    </row>
    <row r="167" spans="1:11" ht="12.75">
      <c r="A167" s="474"/>
      <c r="B167" s="480"/>
      <c r="C167" s="483"/>
      <c r="D167" s="486"/>
      <c r="E167" s="474"/>
      <c r="F167" s="474"/>
      <c r="G167" s="474"/>
      <c r="H167" s="124">
        <v>42870</v>
      </c>
      <c r="I167" s="288">
        <v>3468</v>
      </c>
      <c r="J167" s="46">
        <v>42874</v>
      </c>
      <c r="K167" s="99">
        <v>3468</v>
      </c>
    </row>
    <row r="168" spans="1:11" ht="12.75">
      <c r="A168" s="474"/>
      <c r="B168" s="480"/>
      <c r="C168" s="483"/>
      <c r="D168" s="486"/>
      <c r="E168" s="474"/>
      <c r="F168" s="474"/>
      <c r="G168" s="474"/>
      <c r="H168" s="124">
        <v>42901</v>
      </c>
      <c r="I168" s="288">
        <v>3468</v>
      </c>
      <c r="J168" s="46">
        <v>42895</v>
      </c>
      <c r="K168" s="99">
        <v>3468</v>
      </c>
    </row>
    <row r="169" spans="1:11" ht="12.75">
      <c r="A169" s="474"/>
      <c r="B169" s="480"/>
      <c r="C169" s="483"/>
      <c r="D169" s="486"/>
      <c r="E169" s="474"/>
      <c r="F169" s="474"/>
      <c r="G169" s="474"/>
      <c r="H169" s="124">
        <v>42931</v>
      </c>
      <c r="I169" s="288">
        <v>3468</v>
      </c>
      <c r="J169" s="46">
        <v>42927</v>
      </c>
      <c r="K169" s="99">
        <v>3468</v>
      </c>
    </row>
    <row r="170" spans="1:11" ht="12.75">
      <c r="A170" s="475"/>
      <c r="B170" s="481"/>
      <c r="C170" s="484"/>
      <c r="D170" s="487"/>
      <c r="E170" s="475"/>
      <c r="F170" s="475"/>
      <c r="G170" s="475"/>
      <c r="H170" s="124">
        <v>42962</v>
      </c>
      <c r="I170" s="288">
        <v>3468</v>
      </c>
      <c r="J170" s="46">
        <v>42957</v>
      </c>
      <c r="K170" s="99">
        <v>3468</v>
      </c>
    </row>
    <row r="171" spans="1:11" s="7" customFormat="1" ht="12.75">
      <c r="A171" s="447">
        <v>23</v>
      </c>
      <c r="B171" s="471" t="s">
        <v>101</v>
      </c>
      <c r="C171" s="477">
        <v>2306207</v>
      </c>
      <c r="D171" s="425" t="s">
        <v>888</v>
      </c>
      <c r="E171" s="447">
        <v>395</v>
      </c>
      <c r="F171" s="527">
        <v>6715</v>
      </c>
      <c r="G171" s="527">
        <v>20145</v>
      </c>
      <c r="H171" s="148">
        <v>42809</v>
      </c>
      <c r="I171" s="287">
        <v>3357.5</v>
      </c>
      <c r="J171" s="21">
        <v>42906</v>
      </c>
      <c r="K171" s="22">
        <v>3357.5</v>
      </c>
    </row>
    <row r="172" spans="1:11" s="7" customFormat="1" ht="12.75">
      <c r="A172" s="476"/>
      <c r="B172" s="472"/>
      <c r="C172" s="478"/>
      <c r="D172" s="492"/>
      <c r="E172" s="476"/>
      <c r="F172" s="476"/>
      <c r="G172" s="476"/>
      <c r="H172" s="148">
        <v>42840</v>
      </c>
      <c r="I172" s="287">
        <v>3357.5</v>
      </c>
      <c r="J172" s="21">
        <v>42906</v>
      </c>
      <c r="K172" s="22">
        <v>3357.5</v>
      </c>
    </row>
    <row r="173" spans="1:11" s="7" customFormat="1" ht="12.75">
      <c r="A173" s="476"/>
      <c r="B173" s="472"/>
      <c r="C173" s="478"/>
      <c r="D173" s="492"/>
      <c r="E173" s="476"/>
      <c r="F173" s="476"/>
      <c r="G173" s="476"/>
      <c r="H173" s="148">
        <v>42870</v>
      </c>
      <c r="I173" s="287">
        <v>3357.5</v>
      </c>
      <c r="J173" s="21">
        <v>42907</v>
      </c>
      <c r="K173" s="22">
        <v>3357.5</v>
      </c>
    </row>
    <row r="174" spans="1:11" s="7" customFormat="1" ht="12.75">
      <c r="A174" s="476"/>
      <c r="B174" s="472"/>
      <c r="C174" s="478"/>
      <c r="D174" s="492"/>
      <c r="E174" s="476"/>
      <c r="F174" s="476"/>
      <c r="G174" s="476"/>
      <c r="H174" s="148">
        <v>42901</v>
      </c>
      <c r="I174" s="287">
        <v>3357.5</v>
      </c>
      <c r="J174" s="21">
        <v>42907</v>
      </c>
      <c r="K174" s="22">
        <v>3357.5</v>
      </c>
    </row>
    <row r="175" spans="1:11" s="7" customFormat="1" ht="12.75">
      <c r="A175" s="476"/>
      <c r="B175" s="472"/>
      <c r="C175" s="478"/>
      <c r="D175" s="492"/>
      <c r="E175" s="476"/>
      <c r="F175" s="476"/>
      <c r="G175" s="476"/>
      <c r="H175" s="148">
        <v>42931</v>
      </c>
      <c r="I175" s="287">
        <v>3357.5</v>
      </c>
      <c r="J175" s="21">
        <v>42928</v>
      </c>
      <c r="K175" s="22">
        <v>3357.5</v>
      </c>
    </row>
    <row r="176" spans="1:11" s="7" customFormat="1" ht="12.75">
      <c r="A176" s="448"/>
      <c r="B176" s="431"/>
      <c r="C176" s="432"/>
      <c r="D176" s="453"/>
      <c r="E176" s="448"/>
      <c r="F176" s="448"/>
      <c r="G176" s="448"/>
      <c r="H176" s="148">
        <v>42962</v>
      </c>
      <c r="I176" s="287">
        <v>3357.5</v>
      </c>
      <c r="J176" s="21">
        <v>42964</v>
      </c>
      <c r="K176" s="22">
        <v>3357.5</v>
      </c>
    </row>
    <row r="177" spans="1:11" ht="12.75">
      <c r="A177" s="473">
        <v>23</v>
      </c>
      <c r="B177" s="479" t="s">
        <v>101</v>
      </c>
      <c r="C177" s="482">
        <v>2306256</v>
      </c>
      <c r="D177" s="485" t="s">
        <v>889</v>
      </c>
      <c r="E177" s="473">
        <v>133</v>
      </c>
      <c r="F177" s="530">
        <v>2261</v>
      </c>
      <c r="G177" s="530">
        <v>6783</v>
      </c>
      <c r="H177" s="124">
        <v>42809</v>
      </c>
      <c r="I177" s="288">
        <v>1356.6</v>
      </c>
      <c r="J177" s="46">
        <v>42881</v>
      </c>
      <c r="K177" s="99">
        <v>1356</v>
      </c>
    </row>
    <row r="178" spans="1:11" ht="12.75">
      <c r="A178" s="474"/>
      <c r="B178" s="480"/>
      <c r="C178" s="483"/>
      <c r="D178" s="486"/>
      <c r="E178" s="474"/>
      <c r="F178" s="474"/>
      <c r="G178" s="474"/>
      <c r="H178" s="124">
        <v>42840</v>
      </c>
      <c r="I178" s="288">
        <v>1356.6</v>
      </c>
      <c r="J178" s="46">
        <v>42906</v>
      </c>
      <c r="K178" s="99">
        <v>1356.6</v>
      </c>
    </row>
    <row r="179" spans="1:11" ht="12.75">
      <c r="A179" s="474"/>
      <c r="B179" s="480"/>
      <c r="C179" s="483"/>
      <c r="D179" s="486"/>
      <c r="E179" s="474"/>
      <c r="F179" s="474"/>
      <c r="G179" s="474"/>
      <c r="H179" s="124">
        <v>42870</v>
      </c>
      <c r="I179" s="288">
        <v>1356.6</v>
      </c>
      <c r="J179" s="46">
        <v>42906</v>
      </c>
      <c r="K179" s="99">
        <v>1356.6</v>
      </c>
    </row>
    <row r="180" spans="1:11" ht="12.75">
      <c r="A180" s="474"/>
      <c r="B180" s="480"/>
      <c r="C180" s="483"/>
      <c r="D180" s="486"/>
      <c r="E180" s="474"/>
      <c r="F180" s="474"/>
      <c r="G180" s="474"/>
      <c r="H180" s="124">
        <v>42901</v>
      </c>
      <c r="I180" s="288">
        <v>1356.6</v>
      </c>
      <c r="J180" s="46">
        <v>42922</v>
      </c>
      <c r="K180" s="99">
        <v>1356.6</v>
      </c>
    </row>
    <row r="181" spans="1:11" ht="12.75">
      <c r="A181" s="475"/>
      <c r="B181" s="481"/>
      <c r="C181" s="484"/>
      <c r="D181" s="487"/>
      <c r="E181" s="475"/>
      <c r="F181" s="475"/>
      <c r="G181" s="475"/>
      <c r="H181" s="124">
        <v>42931</v>
      </c>
      <c r="I181" s="288">
        <v>1356.6</v>
      </c>
      <c r="J181" s="46">
        <v>42922</v>
      </c>
      <c r="K181" s="99">
        <v>1356.6</v>
      </c>
    </row>
    <row r="182" spans="1:11" s="7" customFormat="1" ht="12.75">
      <c r="A182" s="447">
        <v>23</v>
      </c>
      <c r="B182" s="471" t="s">
        <v>101</v>
      </c>
      <c r="C182" s="477">
        <v>2306405</v>
      </c>
      <c r="D182" s="425" t="s">
        <v>890</v>
      </c>
      <c r="E182" s="400">
        <v>3020</v>
      </c>
      <c r="F182" s="527">
        <v>51340</v>
      </c>
      <c r="G182" s="527">
        <v>154020</v>
      </c>
      <c r="H182" s="148">
        <v>42809</v>
      </c>
      <c r="I182" s="287">
        <v>25670</v>
      </c>
      <c r="J182" s="21">
        <v>42912</v>
      </c>
      <c r="K182" s="22">
        <v>25670</v>
      </c>
    </row>
    <row r="183" spans="1:11" s="7" customFormat="1" ht="12.75">
      <c r="A183" s="476"/>
      <c r="B183" s="472"/>
      <c r="C183" s="478"/>
      <c r="D183" s="492"/>
      <c r="E183" s="476"/>
      <c r="F183" s="476"/>
      <c r="G183" s="476"/>
      <c r="H183" s="148">
        <v>42840</v>
      </c>
      <c r="I183" s="287">
        <v>25670</v>
      </c>
      <c r="J183" s="21">
        <v>42912</v>
      </c>
      <c r="K183" s="22">
        <v>25670</v>
      </c>
    </row>
    <row r="184" spans="1:11" s="7" customFormat="1" ht="12.75">
      <c r="A184" s="476"/>
      <c r="B184" s="472"/>
      <c r="C184" s="478"/>
      <c r="D184" s="492"/>
      <c r="E184" s="476"/>
      <c r="F184" s="476"/>
      <c r="G184" s="476"/>
      <c r="H184" s="148">
        <v>42870</v>
      </c>
      <c r="I184" s="287">
        <v>25670</v>
      </c>
      <c r="J184" s="21">
        <v>42912</v>
      </c>
      <c r="K184" s="22">
        <v>25670</v>
      </c>
    </row>
    <row r="185" spans="1:11" s="7" customFormat="1" ht="12.75">
      <c r="A185" s="476"/>
      <c r="B185" s="472"/>
      <c r="C185" s="478"/>
      <c r="D185" s="492"/>
      <c r="E185" s="476"/>
      <c r="F185" s="476"/>
      <c r="G185" s="476"/>
      <c r="H185" s="148">
        <v>42901</v>
      </c>
      <c r="I185" s="287">
        <v>25670</v>
      </c>
      <c r="J185" s="21">
        <v>42912</v>
      </c>
      <c r="K185" s="22">
        <v>25670</v>
      </c>
    </row>
    <row r="186" spans="1:11" s="7" customFormat="1" ht="12.75">
      <c r="A186" s="476"/>
      <c r="B186" s="472"/>
      <c r="C186" s="478"/>
      <c r="D186" s="492"/>
      <c r="E186" s="476"/>
      <c r="F186" s="476"/>
      <c r="G186" s="476"/>
      <c r="H186" s="148">
        <v>42931</v>
      </c>
      <c r="I186" s="287">
        <v>25670</v>
      </c>
      <c r="J186" s="21">
        <v>42933</v>
      </c>
      <c r="K186" s="22">
        <v>25670</v>
      </c>
    </row>
    <row r="187" spans="1:11" s="7" customFormat="1" ht="12.75">
      <c r="A187" s="448"/>
      <c r="B187" s="431"/>
      <c r="C187" s="432"/>
      <c r="D187" s="453"/>
      <c r="E187" s="448"/>
      <c r="F187" s="448"/>
      <c r="G187" s="448"/>
      <c r="H187" s="148">
        <v>42962</v>
      </c>
      <c r="I187" s="287">
        <v>25670</v>
      </c>
      <c r="J187" s="21">
        <v>42958</v>
      </c>
      <c r="K187" s="22">
        <v>25670</v>
      </c>
    </row>
    <row r="188" spans="1:11" ht="12.75">
      <c r="A188" s="473">
        <v>23</v>
      </c>
      <c r="B188" s="479" t="s">
        <v>101</v>
      </c>
      <c r="C188" s="482">
        <v>2306504</v>
      </c>
      <c r="D188" s="485" t="s">
        <v>891</v>
      </c>
      <c r="E188" s="488">
        <v>1642</v>
      </c>
      <c r="F188" s="530">
        <v>27914</v>
      </c>
      <c r="G188" s="530">
        <v>83742</v>
      </c>
      <c r="H188" s="124">
        <v>42809</v>
      </c>
      <c r="I188" s="288">
        <v>13957</v>
      </c>
      <c r="J188" s="46">
        <v>42885</v>
      </c>
      <c r="K188" s="99">
        <v>13957</v>
      </c>
    </row>
    <row r="189" spans="1:11" ht="12.75">
      <c r="A189" s="474"/>
      <c r="B189" s="480"/>
      <c r="C189" s="483"/>
      <c r="D189" s="486"/>
      <c r="E189" s="474"/>
      <c r="F189" s="474"/>
      <c r="G189" s="474"/>
      <c r="H189" s="124">
        <v>42840</v>
      </c>
      <c r="I189" s="288">
        <v>13957</v>
      </c>
      <c r="J189" s="46">
        <v>42900</v>
      </c>
      <c r="K189" s="99">
        <v>13957</v>
      </c>
    </row>
    <row r="190" spans="1:11" ht="12.75">
      <c r="A190" s="474"/>
      <c r="B190" s="480"/>
      <c r="C190" s="483"/>
      <c r="D190" s="486"/>
      <c r="E190" s="474"/>
      <c r="F190" s="474"/>
      <c r="G190" s="474"/>
      <c r="H190" s="124">
        <v>42870</v>
      </c>
      <c r="I190" s="288">
        <v>13957</v>
      </c>
      <c r="J190" s="46">
        <v>42900</v>
      </c>
      <c r="K190" s="99">
        <v>13957</v>
      </c>
    </row>
    <row r="191" spans="1:11" ht="12.75">
      <c r="A191" s="474"/>
      <c r="B191" s="480"/>
      <c r="C191" s="483"/>
      <c r="D191" s="486"/>
      <c r="E191" s="474"/>
      <c r="F191" s="474"/>
      <c r="G191" s="474"/>
      <c r="H191" s="124">
        <v>42901</v>
      </c>
      <c r="I191" s="288">
        <v>13957</v>
      </c>
      <c r="J191" s="46">
        <v>42908</v>
      </c>
      <c r="K191" s="99">
        <v>13957</v>
      </c>
    </row>
    <row r="192" spans="1:11" ht="12.75">
      <c r="A192" s="474"/>
      <c r="B192" s="480"/>
      <c r="C192" s="483"/>
      <c r="D192" s="486"/>
      <c r="E192" s="474"/>
      <c r="F192" s="474"/>
      <c r="G192" s="474"/>
      <c r="H192" s="124">
        <v>42931</v>
      </c>
      <c r="I192" s="288">
        <v>13957</v>
      </c>
      <c r="J192" s="46">
        <v>42942</v>
      </c>
      <c r="K192" s="99">
        <v>13957</v>
      </c>
    </row>
    <row r="193" spans="1:11" ht="12.75">
      <c r="A193" s="475"/>
      <c r="B193" s="481"/>
      <c r="C193" s="484"/>
      <c r="D193" s="487"/>
      <c r="E193" s="475"/>
      <c r="F193" s="475"/>
      <c r="G193" s="475"/>
      <c r="H193" s="124">
        <v>42962</v>
      </c>
      <c r="I193" s="288">
        <v>13957</v>
      </c>
      <c r="J193" s="46">
        <v>42972</v>
      </c>
      <c r="K193" s="99">
        <v>13957</v>
      </c>
    </row>
    <row r="194" spans="1:11" s="7" customFormat="1" ht="12.75">
      <c r="A194" s="447">
        <v>23</v>
      </c>
      <c r="B194" s="471" t="s">
        <v>101</v>
      </c>
      <c r="C194" s="477">
        <v>2306553</v>
      </c>
      <c r="D194" s="425" t="s">
        <v>892</v>
      </c>
      <c r="E194" s="447">
        <v>562</v>
      </c>
      <c r="F194" s="527">
        <v>9554</v>
      </c>
      <c r="G194" s="527">
        <v>28662</v>
      </c>
      <c r="H194" s="148">
        <v>42809</v>
      </c>
      <c r="I194" s="287">
        <v>4777</v>
      </c>
      <c r="J194" s="21">
        <v>42858</v>
      </c>
      <c r="K194" s="22">
        <v>4777</v>
      </c>
    </row>
    <row r="195" spans="1:11" s="7" customFormat="1" ht="12.75">
      <c r="A195" s="476"/>
      <c r="B195" s="472"/>
      <c r="C195" s="478"/>
      <c r="D195" s="492"/>
      <c r="E195" s="476"/>
      <c r="F195" s="476"/>
      <c r="G195" s="476"/>
      <c r="H195" s="148">
        <v>42840</v>
      </c>
      <c r="I195" s="287">
        <v>4777</v>
      </c>
      <c r="J195" s="21">
        <v>42858</v>
      </c>
      <c r="K195" s="22">
        <v>4777</v>
      </c>
    </row>
    <row r="196" spans="1:11" s="7" customFormat="1" ht="12.75">
      <c r="A196" s="476"/>
      <c r="B196" s="472"/>
      <c r="C196" s="478"/>
      <c r="D196" s="492"/>
      <c r="E196" s="476"/>
      <c r="F196" s="476"/>
      <c r="G196" s="476"/>
      <c r="H196" s="148">
        <v>42870</v>
      </c>
      <c r="I196" s="287">
        <v>4777</v>
      </c>
      <c r="J196" s="21">
        <v>42871</v>
      </c>
      <c r="K196" s="22">
        <v>4777</v>
      </c>
    </row>
    <row r="197" spans="1:11" s="7" customFormat="1" ht="12.75">
      <c r="A197" s="476"/>
      <c r="B197" s="472"/>
      <c r="C197" s="478"/>
      <c r="D197" s="492"/>
      <c r="E197" s="476"/>
      <c r="F197" s="476"/>
      <c r="G197" s="476"/>
      <c r="H197" s="148">
        <v>42901</v>
      </c>
      <c r="I197" s="287">
        <v>4777</v>
      </c>
      <c r="J197" s="21">
        <v>42899</v>
      </c>
      <c r="K197" s="22">
        <v>4777</v>
      </c>
    </row>
    <row r="198" spans="1:11" s="7" customFormat="1" ht="12.75">
      <c r="A198" s="476"/>
      <c r="B198" s="472"/>
      <c r="C198" s="478"/>
      <c r="D198" s="492"/>
      <c r="E198" s="476"/>
      <c r="F198" s="476"/>
      <c r="G198" s="476"/>
      <c r="H198" s="148">
        <v>42931</v>
      </c>
      <c r="I198" s="287">
        <v>4777</v>
      </c>
      <c r="J198" s="21">
        <v>42933</v>
      </c>
      <c r="K198" s="22">
        <v>4777</v>
      </c>
    </row>
    <row r="199" spans="1:11" s="7" customFormat="1" ht="12.75">
      <c r="A199" s="448"/>
      <c r="B199" s="431"/>
      <c r="C199" s="432"/>
      <c r="D199" s="453"/>
      <c r="E199" s="448"/>
      <c r="F199" s="448"/>
      <c r="G199" s="448"/>
      <c r="H199" s="148">
        <v>42962</v>
      </c>
      <c r="I199" s="287">
        <v>4777</v>
      </c>
      <c r="J199" s="21">
        <v>42964</v>
      </c>
      <c r="K199" s="22">
        <v>4777</v>
      </c>
    </row>
    <row r="200" spans="1:11" ht="12.75">
      <c r="A200" s="473">
        <v>23</v>
      </c>
      <c r="B200" s="479" t="s">
        <v>101</v>
      </c>
      <c r="C200" s="482">
        <v>2306702</v>
      </c>
      <c r="D200" s="485" t="s">
        <v>893</v>
      </c>
      <c r="E200" s="488">
        <v>1524</v>
      </c>
      <c r="F200" s="530">
        <v>25908</v>
      </c>
      <c r="G200" s="530">
        <v>77724</v>
      </c>
      <c r="H200" s="124">
        <v>42809</v>
      </c>
      <c r="I200" s="288">
        <v>12954</v>
      </c>
      <c r="J200" s="46">
        <v>42823</v>
      </c>
      <c r="K200" s="99">
        <v>12954</v>
      </c>
    </row>
    <row r="201" spans="1:11" ht="12.75">
      <c r="A201" s="474"/>
      <c r="B201" s="480"/>
      <c r="C201" s="483"/>
      <c r="D201" s="486"/>
      <c r="E201" s="474"/>
      <c r="F201" s="474"/>
      <c r="G201" s="474"/>
      <c r="H201" s="124">
        <v>42840</v>
      </c>
      <c r="I201" s="288">
        <v>12954</v>
      </c>
      <c r="J201" s="46">
        <v>42849</v>
      </c>
      <c r="K201" s="99">
        <v>12954</v>
      </c>
    </row>
    <row r="202" spans="1:11" ht="12.75">
      <c r="A202" s="474"/>
      <c r="B202" s="480"/>
      <c r="C202" s="483"/>
      <c r="D202" s="486"/>
      <c r="E202" s="474"/>
      <c r="F202" s="474"/>
      <c r="G202" s="474"/>
      <c r="H202" s="124">
        <v>42870</v>
      </c>
      <c r="I202" s="288">
        <v>12954</v>
      </c>
      <c r="J202" s="46">
        <v>42870</v>
      </c>
      <c r="K202" s="99">
        <v>12954</v>
      </c>
    </row>
    <row r="203" spans="1:11" ht="12.75">
      <c r="A203" s="474"/>
      <c r="B203" s="480"/>
      <c r="C203" s="483"/>
      <c r="D203" s="486"/>
      <c r="E203" s="474"/>
      <c r="F203" s="474"/>
      <c r="G203" s="474"/>
      <c r="H203" s="124">
        <v>42901</v>
      </c>
      <c r="I203" s="288">
        <v>12954</v>
      </c>
      <c r="J203" s="46">
        <v>42900</v>
      </c>
      <c r="K203" s="99">
        <v>12954</v>
      </c>
    </row>
    <row r="204" spans="1:11" ht="12.75">
      <c r="A204" s="474"/>
      <c r="B204" s="480"/>
      <c r="C204" s="483"/>
      <c r="D204" s="486"/>
      <c r="E204" s="474"/>
      <c r="F204" s="474"/>
      <c r="G204" s="474"/>
      <c r="H204" s="124">
        <v>42931</v>
      </c>
      <c r="I204" s="288">
        <v>12954</v>
      </c>
      <c r="J204" s="46">
        <v>42933</v>
      </c>
      <c r="K204" s="99">
        <v>12954</v>
      </c>
    </row>
    <row r="205" spans="1:11" ht="12.75">
      <c r="A205" s="475"/>
      <c r="B205" s="481"/>
      <c r="C205" s="484"/>
      <c r="D205" s="487"/>
      <c r="E205" s="475"/>
      <c r="F205" s="475"/>
      <c r="G205" s="475"/>
      <c r="H205" s="124">
        <v>42962</v>
      </c>
      <c r="I205" s="288">
        <v>12954</v>
      </c>
      <c r="J205" s="46">
        <v>42961</v>
      </c>
      <c r="K205" s="99">
        <v>12954</v>
      </c>
    </row>
    <row r="206" spans="1:11" s="7" customFormat="1" ht="12.75">
      <c r="A206" s="447">
        <v>23</v>
      </c>
      <c r="B206" s="471" t="s">
        <v>101</v>
      </c>
      <c r="C206" s="477">
        <v>2306801</v>
      </c>
      <c r="D206" s="425" t="s">
        <v>894</v>
      </c>
      <c r="E206" s="447">
        <v>504</v>
      </c>
      <c r="F206" s="527">
        <v>8568</v>
      </c>
      <c r="G206" s="527">
        <v>25704</v>
      </c>
      <c r="H206" s="148">
        <v>42809</v>
      </c>
      <c r="I206" s="287">
        <v>4284</v>
      </c>
      <c r="J206" s="21">
        <v>42893</v>
      </c>
      <c r="K206" s="22">
        <v>4284</v>
      </c>
    </row>
    <row r="207" spans="1:11" s="7" customFormat="1" ht="12.75">
      <c r="A207" s="476"/>
      <c r="B207" s="472"/>
      <c r="C207" s="478"/>
      <c r="D207" s="492"/>
      <c r="E207" s="476"/>
      <c r="F207" s="476"/>
      <c r="G207" s="476"/>
      <c r="H207" s="148">
        <v>42840</v>
      </c>
      <c r="I207" s="287">
        <v>4284</v>
      </c>
      <c r="J207" s="21">
        <v>42893</v>
      </c>
      <c r="K207" s="22">
        <v>4284</v>
      </c>
    </row>
    <row r="208" spans="1:11" s="7" customFormat="1" ht="12.75">
      <c r="A208" s="476"/>
      <c r="B208" s="472"/>
      <c r="C208" s="478"/>
      <c r="D208" s="492"/>
      <c r="E208" s="476"/>
      <c r="F208" s="476"/>
      <c r="G208" s="476"/>
      <c r="H208" s="148">
        <v>42870</v>
      </c>
      <c r="I208" s="287">
        <v>4284</v>
      </c>
      <c r="J208" s="21">
        <v>42893</v>
      </c>
      <c r="K208" s="22">
        <v>4284</v>
      </c>
    </row>
    <row r="209" spans="1:11" s="7" customFormat="1" ht="12.75">
      <c r="A209" s="476"/>
      <c r="B209" s="472"/>
      <c r="C209" s="478"/>
      <c r="D209" s="492"/>
      <c r="E209" s="476"/>
      <c r="F209" s="476"/>
      <c r="G209" s="476"/>
      <c r="H209" s="148">
        <v>42901</v>
      </c>
      <c r="I209" s="287">
        <v>4284</v>
      </c>
      <c r="J209" s="21">
        <v>42907</v>
      </c>
      <c r="K209" s="22">
        <v>4284</v>
      </c>
    </row>
    <row r="210" spans="1:11" s="7" customFormat="1" ht="12.75">
      <c r="A210" s="476"/>
      <c r="B210" s="472"/>
      <c r="C210" s="478"/>
      <c r="D210" s="492"/>
      <c r="E210" s="476"/>
      <c r="F210" s="476"/>
      <c r="G210" s="476"/>
      <c r="H210" s="148">
        <v>42931</v>
      </c>
      <c r="I210" s="287">
        <v>4284</v>
      </c>
      <c r="J210" s="21">
        <v>42947</v>
      </c>
      <c r="K210" s="22">
        <v>4284</v>
      </c>
    </row>
    <row r="211" spans="1:11" s="7" customFormat="1" ht="12.75">
      <c r="A211" s="448"/>
      <c r="B211" s="431"/>
      <c r="C211" s="432"/>
      <c r="D211" s="453"/>
      <c r="E211" s="448"/>
      <c r="F211" s="448"/>
      <c r="G211" s="448"/>
      <c r="H211" s="148">
        <v>42962</v>
      </c>
      <c r="I211" s="287">
        <v>4284</v>
      </c>
      <c r="J211" s="21">
        <v>42976</v>
      </c>
      <c r="K211" s="22">
        <v>4284</v>
      </c>
    </row>
    <row r="212" spans="1:11" ht="12.75">
      <c r="A212" s="473">
        <v>23</v>
      </c>
      <c r="B212" s="479" t="s">
        <v>101</v>
      </c>
      <c r="C212" s="482">
        <v>2307007</v>
      </c>
      <c r="D212" s="485" t="s">
        <v>895</v>
      </c>
      <c r="E212" s="473">
        <v>996</v>
      </c>
      <c r="F212" s="530">
        <v>16932</v>
      </c>
      <c r="G212" s="530">
        <v>50796</v>
      </c>
      <c r="H212" s="124">
        <v>42809</v>
      </c>
      <c r="I212" s="288">
        <v>8466</v>
      </c>
      <c r="J212" s="46">
        <v>42809</v>
      </c>
      <c r="K212" s="99">
        <v>8466</v>
      </c>
    </row>
    <row r="213" spans="1:11" ht="12.75">
      <c r="A213" s="474"/>
      <c r="B213" s="480"/>
      <c r="C213" s="483"/>
      <c r="D213" s="486"/>
      <c r="E213" s="474"/>
      <c r="F213" s="474"/>
      <c r="G213" s="474"/>
      <c r="H213" s="124">
        <v>42840</v>
      </c>
      <c r="I213" s="288">
        <v>8466</v>
      </c>
      <c r="J213" s="46">
        <v>42835</v>
      </c>
      <c r="K213" s="99">
        <v>8466</v>
      </c>
    </row>
    <row r="214" spans="1:11" ht="12.75">
      <c r="A214" s="474"/>
      <c r="B214" s="480"/>
      <c r="C214" s="483"/>
      <c r="D214" s="486"/>
      <c r="E214" s="474"/>
      <c r="F214" s="474"/>
      <c r="G214" s="474"/>
      <c r="H214" s="124">
        <v>42870</v>
      </c>
      <c r="I214" s="288">
        <v>8466</v>
      </c>
      <c r="J214" s="46">
        <v>42865</v>
      </c>
      <c r="K214" s="99">
        <v>8466</v>
      </c>
    </row>
    <row r="215" spans="1:11" ht="12.75">
      <c r="A215" s="474"/>
      <c r="B215" s="480"/>
      <c r="C215" s="483"/>
      <c r="D215" s="486"/>
      <c r="E215" s="474"/>
      <c r="F215" s="474"/>
      <c r="G215" s="474"/>
      <c r="H215" s="124">
        <v>42901</v>
      </c>
      <c r="I215" s="288">
        <v>8466</v>
      </c>
      <c r="J215" s="46">
        <v>42895</v>
      </c>
      <c r="K215" s="99">
        <v>8466</v>
      </c>
    </row>
    <row r="216" spans="1:11" ht="12.75">
      <c r="A216" s="474"/>
      <c r="B216" s="480"/>
      <c r="C216" s="483"/>
      <c r="D216" s="486"/>
      <c r="E216" s="474"/>
      <c r="F216" s="474"/>
      <c r="G216" s="474"/>
      <c r="H216" s="124">
        <v>42931</v>
      </c>
      <c r="I216" s="288">
        <v>8466</v>
      </c>
      <c r="J216" s="46">
        <v>42926</v>
      </c>
      <c r="K216" s="99">
        <v>8466</v>
      </c>
    </row>
    <row r="217" spans="1:11" ht="12.75">
      <c r="A217" s="475"/>
      <c r="B217" s="481"/>
      <c r="C217" s="484"/>
      <c r="D217" s="487"/>
      <c r="E217" s="475"/>
      <c r="F217" s="475"/>
      <c r="G217" s="475"/>
      <c r="H217" s="124">
        <v>42962</v>
      </c>
      <c r="I217" s="288">
        <v>8466</v>
      </c>
      <c r="J217" s="46">
        <v>42957</v>
      </c>
      <c r="K217" s="99">
        <v>8466</v>
      </c>
    </row>
    <row r="218" spans="1:11" s="7" customFormat="1" ht="12.75">
      <c r="A218" s="447">
        <v>23</v>
      </c>
      <c r="B218" s="471" t="s">
        <v>101</v>
      </c>
      <c r="C218" s="477">
        <v>2307635</v>
      </c>
      <c r="D218" s="425" t="s">
        <v>896</v>
      </c>
      <c r="E218" s="400">
        <v>1845</v>
      </c>
      <c r="F218" s="527">
        <v>31365</v>
      </c>
      <c r="G218" s="527">
        <v>94095</v>
      </c>
      <c r="H218" s="148">
        <v>42809</v>
      </c>
      <c r="I218" s="287">
        <v>15682.5</v>
      </c>
      <c r="J218" s="21">
        <v>42809</v>
      </c>
      <c r="K218" s="22">
        <v>15682.5</v>
      </c>
    </row>
    <row r="219" spans="1:11" s="7" customFormat="1" ht="12.75">
      <c r="A219" s="476"/>
      <c r="B219" s="472"/>
      <c r="C219" s="478"/>
      <c r="D219" s="492"/>
      <c r="E219" s="476"/>
      <c r="F219" s="476"/>
      <c r="G219" s="476"/>
      <c r="H219" s="148">
        <v>42840</v>
      </c>
      <c r="I219" s="287">
        <v>15682.5</v>
      </c>
      <c r="J219" s="21">
        <v>42842</v>
      </c>
      <c r="K219" s="22">
        <v>15682.5</v>
      </c>
    </row>
    <row r="220" spans="1:11" s="7" customFormat="1" ht="12.75">
      <c r="A220" s="476"/>
      <c r="B220" s="472"/>
      <c r="C220" s="478"/>
      <c r="D220" s="492"/>
      <c r="E220" s="476"/>
      <c r="F220" s="476"/>
      <c r="G220" s="476"/>
      <c r="H220" s="148">
        <v>42870</v>
      </c>
      <c r="I220" s="287">
        <v>15682.5</v>
      </c>
      <c r="J220" s="21">
        <v>42867</v>
      </c>
      <c r="K220" s="22">
        <v>15682.5</v>
      </c>
    </row>
    <row r="221" spans="1:11" s="7" customFormat="1" ht="12.75">
      <c r="A221" s="476"/>
      <c r="B221" s="472"/>
      <c r="C221" s="478"/>
      <c r="D221" s="492"/>
      <c r="E221" s="476"/>
      <c r="F221" s="476"/>
      <c r="G221" s="476"/>
      <c r="H221" s="148">
        <v>42901</v>
      </c>
      <c r="I221" s="287">
        <v>15682.5</v>
      </c>
      <c r="J221" s="21">
        <v>42900</v>
      </c>
      <c r="K221" s="22">
        <v>15682.5</v>
      </c>
    </row>
    <row r="222" spans="1:11" s="7" customFormat="1" ht="12.75">
      <c r="A222" s="476"/>
      <c r="B222" s="472"/>
      <c r="C222" s="478"/>
      <c r="D222" s="492"/>
      <c r="E222" s="476"/>
      <c r="F222" s="476"/>
      <c r="G222" s="476"/>
      <c r="H222" s="148">
        <v>42931</v>
      </c>
      <c r="I222" s="287">
        <v>15682.5</v>
      </c>
      <c r="J222" s="21">
        <v>42930</v>
      </c>
      <c r="K222" s="22">
        <v>15682.5</v>
      </c>
    </row>
    <row r="223" spans="1:11" s="7" customFormat="1" ht="12.75">
      <c r="A223" s="448"/>
      <c r="B223" s="431"/>
      <c r="C223" s="432"/>
      <c r="D223" s="453"/>
      <c r="E223" s="448"/>
      <c r="F223" s="448"/>
      <c r="G223" s="448"/>
      <c r="H223" s="148">
        <v>42962</v>
      </c>
      <c r="I223" s="287">
        <v>15682.5</v>
      </c>
      <c r="J223" s="108">
        <v>42961</v>
      </c>
      <c r="K223" s="109">
        <v>15682.5</v>
      </c>
    </row>
    <row r="224" spans="1:11" ht="12.75">
      <c r="A224" s="473">
        <v>23</v>
      </c>
      <c r="B224" s="479" t="s">
        <v>101</v>
      </c>
      <c r="C224" s="482">
        <v>2307650</v>
      </c>
      <c r="D224" s="485" t="s">
        <v>897</v>
      </c>
      <c r="E224" s="473">
        <v>130</v>
      </c>
      <c r="F224" s="530">
        <v>2210</v>
      </c>
      <c r="G224" s="530">
        <v>6630</v>
      </c>
      <c r="H224" s="124">
        <v>42809</v>
      </c>
      <c r="I224" s="288">
        <v>1326</v>
      </c>
      <c r="J224" s="46">
        <v>42941</v>
      </c>
      <c r="K224" s="99">
        <v>1326</v>
      </c>
    </row>
    <row r="225" spans="1:11" ht="12.75">
      <c r="A225" s="474"/>
      <c r="B225" s="480"/>
      <c r="C225" s="483"/>
      <c r="D225" s="486"/>
      <c r="E225" s="474"/>
      <c r="F225" s="474"/>
      <c r="G225" s="474"/>
      <c r="H225" s="124">
        <v>42840</v>
      </c>
      <c r="I225" s="288">
        <v>1326</v>
      </c>
      <c r="J225" s="46">
        <v>42941</v>
      </c>
      <c r="K225" s="99">
        <v>1326</v>
      </c>
    </row>
    <row r="226" spans="1:11" ht="12.75">
      <c r="A226" s="474"/>
      <c r="B226" s="480"/>
      <c r="C226" s="483"/>
      <c r="D226" s="486"/>
      <c r="E226" s="474"/>
      <c r="F226" s="474"/>
      <c r="G226" s="474"/>
      <c r="H226" s="124">
        <v>42870</v>
      </c>
      <c r="I226" s="288">
        <v>1326</v>
      </c>
      <c r="J226" s="46">
        <v>42941</v>
      </c>
      <c r="K226" s="99">
        <v>1326</v>
      </c>
    </row>
    <row r="227" spans="1:11" ht="12.75">
      <c r="A227" s="474"/>
      <c r="B227" s="480"/>
      <c r="C227" s="483"/>
      <c r="D227" s="486"/>
      <c r="E227" s="474"/>
      <c r="F227" s="474"/>
      <c r="G227" s="474"/>
      <c r="H227" s="124">
        <v>42901</v>
      </c>
      <c r="I227" s="288">
        <v>1326</v>
      </c>
      <c r="J227" s="46">
        <v>42941</v>
      </c>
      <c r="K227" s="99">
        <v>1326</v>
      </c>
    </row>
    <row r="228" spans="1:11" ht="12.75">
      <c r="A228" s="475"/>
      <c r="B228" s="481"/>
      <c r="C228" s="484"/>
      <c r="D228" s="487"/>
      <c r="E228" s="475"/>
      <c r="F228" s="475"/>
      <c r="G228" s="475"/>
      <c r="H228" s="124">
        <v>42931</v>
      </c>
      <c r="I228" s="288">
        <v>1326</v>
      </c>
      <c r="J228" s="46">
        <v>42941</v>
      </c>
      <c r="K228" s="99">
        <v>1326</v>
      </c>
    </row>
    <row r="229" spans="1:11" s="7" customFormat="1" ht="12.75">
      <c r="A229" s="447">
        <v>23</v>
      </c>
      <c r="B229" s="471" t="s">
        <v>101</v>
      </c>
      <c r="C229" s="477">
        <v>2307700</v>
      </c>
      <c r="D229" s="425" t="s">
        <v>898</v>
      </c>
      <c r="E229" s="400">
        <v>2501</v>
      </c>
      <c r="F229" s="527">
        <v>42517</v>
      </c>
      <c r="G229" s="527">
        <v>127551</v>
      </c>
      <c r="H229" s="148">
        <v>42809</v>
      </c>
      <c r="I229" s="287">
        <v>21258.5</v>
      </c>
      <c r="J229" s="21">
        <v>42909</v>
      </c>
      <c r="K229" s="22">
        <v>21258.5</v>
      </c>
    </row>
    <row r="230" spans="1:11" s="7" customFormat="1" ht="12.75">
      <c r="A230" s="476"/>
      <c r="B230" s="472"/>
      <c r="C230" s="478"/>
      <c r="D230" s="492"/>
      <c r="E230" s="476"/>
      <c r="F230" s="476"/>
      <c r="G230" s="476"/>
      <c r="H230" s="148">
        <v>42840</v>
      </c>
      <c r="I230" s="287">
        <v>21258.5</v>
      </c>
      <c r="J230" s="21">
        <v>42907</v>
      </c>
      <c r="K230" s="22">
        <v>21258.5</v>
      </c>
    </row>
    <row r="231" spans="1:11" s="7" customFormat="1" ht="12.75">
      <c r="A231" s="476"/>
      <c r="B231" s="472"/>
      <c r="C231" s="478"/>
      <c r="D231" s="492"/>
      <c r="E231" s="476"/>
      <c r="F231" s="476"/>
      <c r="G231" s="476"/>
      <c r="H231" s="148">
        <v>42870</v>
      </c>
      <c r="I231" s="287">
        <v>21258.5</v>
      </c>
      <c r="J231" s="21">
        <v>42907</v>
      </c>
      <c r="K231" s="22">
        <v>21258.5</v>
      </c>
    </row>
    <row r="232" spans="1:11" s="7" customFormat="1" ht="12.75">
      <c r="A232" s="476"/>
      <c r="B232" s="472"/>
      <c r="C232" s="478"/>
      <c r="D232" s="492"/>
      <c r="E232" s="476"/>
      <c r="F232" s="476"/>
      <c r="G232" s="476"/>
      <c r="H232" s="148">
        <v>42901</v>
      </c>
      <c r="I232" s="287">
        <v>21258.5</v>
      </c>
      <c r="J232" s="21">
        <v>42907</v>
      </c>
      <c r="K232" s="22">
        <v>21258.5</v>
      </c>
    </row>
    <row r="233" spans="1:11" s="7" customFormat="1" ht="12.75">
      <c r="A233" s="476"/>
      <c r="B233" s="472"/>
      <c r="C233" s="478"/>
      <c r="D233" s="492"/>
      <c r="E233" s="476"/>
      <c r="F233" s="476"/>
      <c r="G233" s="476"/>
      <c r="H233" s="148">
        <v>42931</v>
      </c>
      <c r="I233" s="287">
        <v>21258.5</v>
      </c>
      <c r="J233" s="21">
        <v>42927</v>
      </c>
      <c r="K233" s="22">
        <v>21258.5</v>
      </c>
    </row>
    <row r="234" spans="1:11" s="7" customFormat="1" ht="12.75">
      <c r="A234" s="448"/>
      <c r="B234" s="431"/>
      <c r="C234" s="432"/>
      <c r="D234" s="453"/>
      <c r="E234" s="448"/>
      <c r="F234" s="448"/>
      <c r="G234" s="448"/>
      <c r="H234" s="148">
        <v>42962</v>
      </c>
      <c r="I234" s="287">
        <v>21258.5</v>
      </c>
      <c r="J234" s="21">
        <v>42956</v>
      </c>
      <c r="K234" s="22">
        <v>21258.5</v>
      </c>
    </row>
    <row r="235" spans="1:11" ht="12.75">
      <c r="A235" s="473">
        <v>23</v>
      </c>
      <c r="B235" s="479" t="s">
        <v>101</v>
      </c>
      <c r="C235" s="482">
        <v>2308351</v>
      </c>
      <c r="D235" s="485" t="s">
        <v>899</v>
      </c>
      <c r="E235" s="488">
        <v>1254</v>
      </c>
      <c r="F235" s="530">
        <v>21318</v>
      </c>
      <c r="G235" s="530">
        <v>63954</v>
      </c>
      <c r="H235" s="124">
        <v>42809</v>
      </c>
      <c r="I235" s="288">
        <v>10659</v>
      </c>
      <c r="J235" s="46">
        <v>42934</v>
      </c>
      <c r="K235" s="99">
        <v>10659</v>
      </c>
    </row>
    <row r="236" spans="1:11" ht="12.75">
      <c r="A236" s="474"/>
      <c r="B236" s="480"/>
      <c r="C236" s="483"/>
      <c r="D236" s="486"/>
      <c r="E236" s="474"/>
      <c r="F236" s="474"/>
      <c r="G236" s="474"/>
      <c r="H236" s="124">
        <v>42840</v>
      </c>
      <c r="I236" s="288">
        <v>10659</v>
      </c>
      <c r="J236" s="46">
        <v>42934</v>
      </c>
      <c r="K236" s="99">
        <v>10659</v>
      </c>
    </row>
    <row r="237" spans="1:11" ht="12.75">
      <c r="A237" s="474"/>
      <c r="B237" s="480"/>
      <c r="C237" s="483"/>
      <c r="D237" s="486"/>
      <c r="E237" s="474"/>
      <c r="F237" s="474"/>
      <c r="G237" s="474"/>
      <c r="H237" s="124">
        <v>42870</v>
      </c>
      <c r="I237" s="288">
        <v>10659</v>
      </c>
      <c r="J237" s="46">
        <v>42935</v>
      </c>
      <c r="K237" s="99">
        <v>10659</v>
      </c>
    </row>
    <row r="238" spans="1:11" ht="12.75">
      <c r="A238" s="474"/>
      <c r="B238" s="480"/>
      <c r="C238" s="483"/>
      <c r="D238" s="486"/>
      <c r="E238" s="474"/>
      <c r="F238" s="474"/>
      <c r="G238" s="474"/>
      <c r="H238" s="124">
        <v>42901</v>
      </c>
      <c r="I238" s="288">
        <v>10659</v>
      </c>
      <c r="J238" s="46">
        <v>42935</v>
      </c>
      <c r="K238" s="99">
        <v>10659</v>
      </c>
    </row>
    <row r="239" spans="1:11" ht="12.75">
      <c r="A239" s="474"/>
      <c r="B239" s="480"/>
      <c r="C239" s="483"/>
      <c r="D239" s="486"/>
      <c r="E239" s="474"/>
      <c r="F239" s="474"/>
      <c r="G239" s="474"/>
      <c r="H239" s="124">
        <v>42931</v>
      </c>
      <c r="I239" s="288">
        <v>10659</v>
      </c>
      <c r="J239" s="46">
        <v>42935</v>
      </c>
      <c r="K239" s="99">
        <v>10659</v>
      </c>
    </row>
    <row r="240" spans="1:11" ht="12.75">
      <c r="A240" s="475"/>
      <c r="B240" s="481"/>
      <c r="C240" s="484"/>
      <c r="D240" s="487"/>
      <c r="E240" s="475"/>
      <c r="F240" s="475"/>
      <c r="G240" s="475"/>
      <c r="H240" s="124">
        <v>42962</v>
      </c>
      <c r="I240" s="288">
        <v>10659</v>
      </c>
      <c r="J240" s="46">
        <v>42957</v>
      </c>
      <c r="K240" s="99">
        <v>10659</v>
      </c>
    </row>
    <row r="241" spans="1:11" s="7" customFormat="1" ht="12.75">
      <c r="A241" s="447">
        <v>23</v>
      </c>
      <c r="B241" s="471" t="s">
        <v>101</v>
      </c>
      <c r="C241" s="477">
        <v>2308708</v>
      </c>
      <c r="D241" s="425" t="s">
        <v>900</v>
      </c>
      <c r="E241" s="400">
        <v>4032</v>
      </c>
      <c r="F241" s="527">
        <v>68544</v>
      </c>
      <c r="G241" s="527">
        <v>205632</v>
      </c>
      <c r="H241" s="148">
        <v>42809</v>
      </c>
      <c r="I241" s="287">
        <v>34272</v>
      </c>
      <c r="J241" s="21">
        <v>42907</v>
      </c>
      <c r="K241" s="22">
        <v>34272</v>
      </c>
    </row>
    <row r="242" spans="1:11" s="7" customFormat="1" ht="12.75">
      <c r="A242" s="476"/>
      <c r="B242" s="472"/>
      <c r="C242" s="478"/>
      <c r="D242" s="492"/>
      <c r="E242" s="476"/>
      <c r="F242" s="476"/>
      <c r="G242" s="476"/>
      <c r="H242" s="148">
        <v>42840</v>
      </c>
      <c r="I242" s="287">
        <v>34272</v>
      </c>
      <c r="J242" s="21">
        <v>42928</v>
      </c>
      <c r="K242" s="22">
        <v>34272</v>
      </c>
    </row>
    <row r="243" spans="1:11" s="7" customFormat="1" ht="12.75">
      <c r="A243" s="476"/>
      <c r="B243" s="472"/>
      <c r="C243" s="478"/>
      <c r="D243" s="492"/>
      <c r="E243" s="476"/>
      <c r="F243" s="476"/>
      <c r="G243" s="476"/>
      <c r="H243" s="148">
        <v>42870</v>
      </c>
      <c r="I243" s="287">
        <v>34272</v>
      </c>
      <c r="J243" s="21">
        <v>42928</v>
      </c>
      <c r="K243" s="22">
        <v>34272</v>
      </c>
    </row>
    <row r="244" spans="1:11" s="7" customFormat="1" ht="12.75">
      <c r="A244" s="476"/>
      <c r="B244" s="472"/>
      <c r="C244" s="478"/>
      <c r="D244" s="492"/>
      <c r="E244" s="476"/>
      <c r="F244" s="476"/>
      <c r="G244" s="476"/>
      <c r="H244" s="148">
        <v>42901</v>
      </c>
      <c r="I244" s="287">
        <v>34272</v>
      </c>
      <c r="J244" s="21">
        <v>42928</v>
      </c>
      <c r="K244" s="22">
        <v>34272</v>
      </c>
    </row>
    <row r="245" spans="1:11" s="7" customFormat="1" ht="12.75">
      <c r="A245" s="476"/>
      <c r="B245" s="472"/>
      <c r="C245" s="478"/>
      <c r="D245" s="492"/>
      <c r="E245" s="476"/>
      <c r="F245" s="476"/>
      <c r="G245" s="476"/>
      <c r="H245" s="148">
        <v>42931</v>
      </c>
      <c r="I245" s="287">
        <v>34272</v>
      </c>
      <c r="J245" s="21"/>
      <c r="K245" s="22"/>
    </row>
    <row r="246" spans="1:11" s="7" customFormat="1" ht="12.75">
      <c r="A246" s="448"/>
      <c r="B246" s="431"/>
      <c r="C246" s="432"/>
      <c r="D246" s="453"/>
      <c r="E246" s="448"/>
      <c r="F246" s="448"/>
      <c r="G246" s="448"/>
      <c r="H246" s="148">
        <v>42962</v>
      </c>
      <c r="I246" s="287">
        <v>34272</v>
      </c>
      <c r="J246" s="21">
        <v>42977</v>
      </c>
      <c r="K246" s="22">
        <v>34272</v>
      </c>
    </row>
    <row r="247" spans="1:11" ht="12.75">
      <c r="A247" s="473">
        <v>23</v>
      </c>
      <c r="B247" s="479" t="s">
        <v>101</v>
      </c>
      <c r="C247" s="482">
        <v>2309102</v>
      </c>
      <c r="D247" s="485" t="s">
        <v>901</v>
      </c>
      <c r="E247" s="473">
        <v>671</v>
      </c>
      <c r="F247" s="530">
        <v>11407</v>
      </c>
      <c r="G247" s="530">
        <v>34221</v>
      </c>
      <c r="H247" s="124">
        <v>42809</v>
      </c>
      <c r="I247" s="288">
        <v>5703.5</v>
      </c>
      <c r="J247" s="46">
        <v>42851</v>
      </c>
      <c r="K247" s="99">
        <v>5703.5</v>
      </c>
    </row>
    <row r="248" spans="1:11" ht="12.75">
      <c r="A248" s="474"/>
      <c r="B248" s="480"/>
      <c r="C248" s="483"/>
      <c r="D248" s="486"/>
      <c r="E248" s="474"/>
      <c r="F248" s="474"/>
      <c r="G248" s="474"/>
      <c r="H248" s="124">
        <v>42840</v>
      </c>
      <c r="I248" s="288">
        <v>5703.5</v>
      </c>
      <c r="J248" s="46">
        <v>42838</v>
      </c>
      <c r="K248" s="99">
        <v>5703.5</v>
      </c>
    </row>
    <row r="249" spans="1:11" ht="12.75">
      <c r="A249" s="474"/>
      <c r="B249" s="480"/>
      <c r="C249" s="483"/>
      <c r="D249" s="486"/>
      <c r="E249" s="474"/>
      <c r="F249" s="474"/>
      <c r="G249" s="474"/>
      <c r="H249" s="124">
        <v>42870</v>
      </c>
      <c r="I249" s="288">
        <v>5703.5</v>
      </c>
      <c r="J249" s="46"/>
      <c r="K249" s="99"/>
    </row>
    <row r="250" spans="1:11" ht="12.75">
      <c r="A250" s="474"/>
      <c r="B250" s="480"/>
      <c r="C250" s="483"/>
      <c r="D250" s="486"/>
      <c r="E250" s="474"/>
      <c r="F250" s="474"/>
      <c r="G250" s="474"/>
      <c r="H250" s="124">
        <v>42901</v>
      </c>
      <c r="I250" s="288">
        <v>5703.5</v>
      </c>
      <c r="J250" s="46">
        <v>42899</v>
      </c>
      <c r="K250" s="99">
        <v>5703.5</v>
      </c>
    </row>
    <row r="251" spans="1:11" ht="12.75">
      <c r="A251" s="474"/>
      <c r="B251" s="480"/>
      <c r="C251" s="483"/>
      <c r="D251" s="486"/>
      <c r="E251" s="474"/>
      <c r="F251" s="474"/>
      <c r="G251" s="474"/>
      <c r="H251" s="124">
        <v>42931</v>
      </c>
      <c r="I251" s="288">
        <v>5703.5</v>
      </c>
      <c r="J251" s="46">
        <v>42928</v>
      </c>
      <c r="K251" s="99">
        <v>5703.5</v>
      </c>
    </row>
    <row r="252" spans="1:11" ht="12.75">
      <c r="A252" s="475"/>
      <c r="B252" s="481"/>
      <c r="C252" s="484"/>
      <c r="D252" s="487"/>
      <c r="E252" s="475"/>
      <c r="F252" s="475"/>
      <c r="G252" s="475"/>
      <c r="H252" s="124">
        <v>42962</v>
      </c>
      <c r="I252" s="288">
        <v>5703.5</v>
      </c>
      <c r="J252" s="46">
        <v>42957</v>
      </c>
      <c r="K252" s="99">
        <v>5703.5</v>
      </c>
    </row>
    <row r="253" spans="1:11" s="7" customFormat="1" ht="12.75">
      <c r="A253" s="447">
        <v>23</v>
      </c>
      <c r="B253" s="471" t="s">
        <v>101</v>
      </c>
      <c r="C253" s="477">
        <v>2309458</v>
      </c>
      <c r="D253" s="425" t="s">
        <v>902</v>
      </c>
      <c r="E253" s="400">
        <v>1636</v>
      </c>
      <c r="F253" s="527">
        <v>27812</v>
      </c>
      <c r="G253" s="527">
        <v>83436</v>
      </c>
      <c r="H253" s="148">
        <v>42809</v>
      </c>
      <c r="I253" s="287">
        <v>13906</v>
      </c>
      <c r="J253" s="21">
        <v>42851</v>
      </c>
      <c r="K253" s="22">
        <v>13906</v>
      </c>
    </row>
    <row r="254" spans="1:11" s="7" customFormat="1" ht="12.75">
      <c r="A254" s="476"/>
      <c r="B254" s="472"/>
      <c r="C254" s="478"/>
      <c r="D254" s="492"/>
      <c r="E254" s="476"/>
      <c r="F254" s="476"/>
      <c r="G254" s="476"/>
      <c r="H254" s="148">
        <v>42840</v>
      </c>
      <c r="I254" s="287">
        <v>13906</v>
      </c>
      <c r="J254" s="21">
        <v>42851</v>
      </c>
      <c r="K254" s="22">
        <v>13906</v>
      </c>
    </row>
    <row r="255" spans="1:11" s="7" customFormat="1" ht="12.75">
      <c r="A255" s="476"/>
      <c r="B255" s="472"/>
      <c r="C255" s="478"/>
      <c r="D255" s="492"/>
      <c r="E255" s="476"/>
      <c r="F255" s="476"/>
      <c r="G255" s="476"/>
      <c r="H255" s="148">
        <v>42870</v>
      </c>
      <c r="I255" s="287">
        <v>13906</v>
      </c>
      <c r="J255" s="21">
        <v>42865</v>
      </c>
      <c r="K255" s="22">
        <v>13906</v>
      </c>
    </row>
    <row r="256" spans="1:11" s="7" customFormat="1" ht="12.75">
      <c r="A256" s="476"/>
      <c r="B256" s="472"/>
      <c r="C256" s="478"/>
      <c r="D256" s="492"/>
      <c r="E256" s="476"/>
      <c r="F256" s="476"/>
      <c r="G256" s="476"/>
      <c r="H256" s="148">
        <v>42901</v>
      </c>
      <c r="I256" s="287">
        <v>13906</v>
      </c>
      <c r="J256" s="21">
        <v>42906</v>
      </c>
      <c r="K256" s="22">
        <v>13906</v>
      </c>
    </row>
    <row r="257" spans="1:11" s="7" customFormat="1" ht="12.75">
      <c r="A257" s="476"/>
      <c r="B257" s="472"/>
      <c r="C257" s="478"/>
      <c r="D257" s="492"/>
      <c r="E257" s="476"/>
      <c r="F257" s="476"/>
      <c r="G257" s="476"/>
      <c r="H257" s="148">
        <v>42931</v>
      </c>
      <c r="I257" s="287">
        <v>13906</v>
      </c>
      <c r="J257" s="21"/>
      <c r="K257" s="22"/>
    </row>
    <row r="258" spans="1:11" s="7" customFormat="1" ht="12.75">
      <c r="A258" s="448"/>
      <c r="B258" s="431"/>
      <c r="C258" s="432"/>
      <c r="D258" s="453"/>
      <c r="E258" s="448"/>
      <c r="F258" s="448"/>
      <c r="G258" s="448"/>
      <c r="H258" s="148">
        <v>42962</v>
      </c>
      <c r="I258" s="287">
        <v>13906</v>
      </c>
      <c r="J258" s="21"/>
      <c r="K258" s="22"/>
    </row>
    <row r="259" spans="1:11" ht="12.75">
      <c r="A259" s="473">
        <v>23</v>
      </c>
      <c r="B259" s="479" t="s">
        <v>101</v>
      </c>
      <c r="C259" s="482">
        <v>2309607</v>
      </c>
      <c r="D259" s="485" t="s">
        <v>903</v>
      </c>
      <c r="E259" s="473">
        <v>426</v>
      </c>
      <c r="F259" s="530">
        <v>7242</v>
      </c>
      <c r="G259" s="530">
        <v>21726</v>
      </c>
      <c r="H259" s="124">
        <v>42809</v>
      </c>
      <c r="I259" s="288">
        <v>3621</v>
      </c>
      <c r="J259" s="46">
        <v>42906</v>
      </c>
      <c r="K259" s="99">
        <v>3621</v>
      </c>
    </row>
    <row r="260" spans="1:11" ht="12.75">
      <c r="A260" s="474"/>
      <c r="B260" s="480"/>
      <c r="C260" s="483"/>
      <c r="D260" s="486"/>
      <c r="E260" s="474"/>
      <c r="F260" s="474"/>
      <c r="G260" s="474"/>
      <c r="H260" s="124">
        <v>42840</v>
      </c>
      <c r="I260" s="288">
        <v>3621</v>
      </c>
      <c r="J260" s="46">
        <v>42909</v>
      </c>
      <c r="K260" s="99">
        <v>3621</v>
      </c>
    </row>
    <row r="261" spans="1:11" ht="12.75">
      <c r="A261" s="474"/>
      <c r="B261" s="480"/>
      <c r="C261" s="483"/>
      <c r="D261" s="486"/>
      <c r="E261" s="474"/>
      <c r="F261" s="474"/>
      <c r="G261" s="474"/>
      <c r="H261" s="124">
        <v>42870</v>
      </c>
      <c r="I261" s="288">
        <v>3621</v>
      </c>
      <c r="J261" s="46">
        <v>42909</v>
      </c>
      <c r="K261" s="99">
        <v>3621</v>
      </c>
    </row>
    <row r="262" spans="1:11" ht="12.75">
      <c r="A262" s="474"/>
      <c r="B262" s="480"/>
      <c r="C262" s="483"/>
      <c r="D262" s="486"/>
      <c r="E262" s="474"/>
      <c r="F262" s="474"/>
      <c r="G262" s="474"/>
      <c r="H262" s="124">
        <v>42901</v>
      </c>
      <c r="I262" s="288">
        <v>3621</v>
      </c>
      <c r="J262" s="46">
        <v>42909</v>
      </c>
      <c r="K262" s="99">
        <v>3621</v>
      </c>
    </row>
    <row r="263" spans="1:11" ht="12.75">
      <c r="A263" s="474"/>
      <c r="B263" s="480"/>
      <c r="C263" s="483"/>
      <c r="D263" s="486"/>
      <c r="E263" s="474"/>
      <c r="F263" s="474"/>
      <c r="G263" s="474"/>
      <c r="H263" s="124">
        <v>42931</v>
      </c>
      <c r="I263" s="288">
        <v>3621</v>
      </c>
      <c r="J263" s="46">
        <v>42930</v>
      </c>
      <c r="K263" s="99">
        <v>3621</v>
      </c>
    </row>
    <row r="264" spans="1:11" ht="12.75">
      <c r="A264" s="475"/>
      <c r="B264" s="481"/>
      <c r="C264" s="484"/>
      <c r="D264" s="487"/>
      <c r="E264" s="475"/>
      <c r="F264" s="475"/>
      <c r="G264" s="475"/>
      <c r="H264" s="124">
        <v>42962</v>
      </c>
      <c r="I264" s="288">
        <v>3621</v>
      </c>
      <c r="J264" s="46">
        <v>42963</v>
      </c>
      <c r="K264" s="99">
        <v>3621</v>
      </c>
    </row>
    <row r="265" spans="1:11" s="7" customFormat="1" ht="12.75">
      <c r="A265" s="447">
        <v>23</v>
      </c>
      <c r="B265" s="471" t="s">
        <v>101</v>
      </c>
      <c r="C265" s="477">
        <v>2309706</v>
      </c>
      <c r="D265" s="425" t="s">
        <v>904</v>
      </c>
      <c r="E265" s="447">
        <v>185</v>
      </c>
      <c r="F265" s="527">
        <v>3145</v>
      </c>
      <c r="G265" s="527">
        <v>9435</v>
      </c>
      <c r="H265" s="148">
        <v>42809</v>
      </c>
      <c r="I265" s="287">
        <v>1572.5</v>
      </c>
      <c r="J265" s="21">
        <v>42880</v>
      </c>
      <c r="K265" s="22">
        <v>1572.5</v>
      </c>
    </row>
    <row r="266" spans="1:11" s="7" customFormat="1" ht="12.75">
      <c r="A266" s="476"/>
      <c r="B266" s="472"/>
      <c r="C266" s="478"/>
      <c r="D266" s="492"/>
      <c r="E266" s="476"/>
      <c r="F266" s="476"/>
      <c r="G266" s="476"/>
      <c r="H266" s="148">
        <v>42840</v>
      </c>
      <c r="I266" s="287">
        <v>1572.5</v>
      </c>
      <c r="J266" s="21">
        <v>42880</v>
      </c>
      <c r="K266" s="22">
        <v>1572.5</v>
      </c>
    </row>
    <row r="267" spans="1:11" s="7" customFormat="1" ht="12.75">
      <c r="A267" s="476"/>
      <c r="B267" s="472"/>
      <c r="C267" s="478"/>
      <c r="D267" s="492"/>
      <c r="E267" s="476"/>
      <c r="F267" s="476"/>
      <c r="G267" s="476"/>
      <c r="H267" s="148">
        <v>42870</v>
      </c>
      <c r="I267" s="287">
        <v>1572.5</v>
      </c>
      <c r="J267" s="21">
        <v>42880</v>
      </c>
      <c r="K267" s="22">
        <v>1572.5</v>
      </c>
    </row>
    <row r="268" spans="1:11" s="7" customFormat="1" ht="12.75">
      <c r="A268" s="476"/>
      <c r="B268" s="472"/>
      <c r="C268" s="478"/>
      <c r="D268" s="492"/>
      <c r="E268" s="476"/>
      <c r="F268" s="476"/>
      <c r="G268" s="476"/>
      <c r="H268" s="148">
        <v>42901</v>
      </c>
      <c r="I268" s="287">
        <v>1572.5</v>
      </c>
      <c r="J268" s="21">
        <v>42880</v>
      </c>
      <c r="K268" s="22">
        <v>1572.5</v>
      </c>
    </row>
    <row r="269" spans="1:11" s="7" customFormat="1" ht="12.75">
      <c r="A269" s="476"/>
      <c r="B269" s="472"/>
      <c r="C269" s="478"/>
      <c r="D269" s="492"/>
      <c r="E269" s="476"/>
      <c r="F269" s="476"/>
      <c r="G269" s="476"/>
      <c r="H269" s="148">
        <v>42931</v>
      </c>
      <c r="I269" s="287">
        <v>1572.5</v>
      </c>
      <c r="J269" s="21">
        <v>42880</v>
      </c>
      <c r="K269" s="22">
        <v>1572.5</v>
      </c>
    </row>
    <row r="270" spans="1:11" s="7" customFormat="1" ht="12.75">
      <c r="A270" s="448"/>
      <c r="B270" s="431"/>
      <c r="C270" s="432"/>
      <c r="D270" s="453"/>
      <c r="E270" s="448"/>
      <c r="F270" s="448"/>
      <c r="G270" s="448"/>
      <c r="H270" s="148">
        <v>42962</v>
      </c>
      <c r="I270" s="287">
        <v>1572.5</v>
      </c>
      <c r="J270" s="21">
        <v>42880</v>
      </c>
      <c r="K270" s="22">
        <v>1572.5</v>
      </c>
    </row>
    <row r="271" spans="1:11" ht="12.75">
      <c r="A271" s="473">
        <v>23</v>
      </c>
      <c r="B271" s="479" t="s">
        <v>101</v>
      </c>
      <c r="C271" s="482">
        <v>2309805</v>
      </c>
      <c r="D271" s="485" t="s">
        <v>905</v>
      </c>
      <c r="E271" s="473">
        <v>208</v>
      </c>
      <c r="F271" s="530">
        <v>3536</v>
      </c>
      <c r="G271" s="530">
        <v>10608</v>
      </c>
      <c r="H271" s="124">
        <v>42809</v>
      </c>
      <c r="I271" s="288">
        <v>1768</v>
      </c>
      <c r="J271" s="46">
        <v>42913</v>
      </c>
      <c r="K271" s="99">
        <v>1768</v>
      </c>
    </row>
    <row r="272" spans="1:11" ht="12.75">
      <c r="A272" s="474"/>
      <c r="B272" s="480"/>
      <c r="C272" s="483"/>
      <c r="D272" s="486"/>
      <c r="E272" s="474"/>
      <c r="F272" s="474"/>
      <c r="G272" s="474"/>
      <c r="H272" s="124">
        <v>42840</v>
      </c>
      <c r="I272" s="288">
        <v>1768</v>
      </c>
      <c r="J272" s="46">
        <v>42913</v>
      </c>
      <c r="K272" s="99">
        <v>1768</v>
      </c>
    </row>
    <row r="273" spans="1:11" ht="12.75">
      <c r="A273" s="474"/>
      <c r="B273" s="480"/>
      <c r="C273" s="483"/>
      <c r="D273" s="486"/>
      <c r="E273" s="474"/>
      <c r="F273" s="474"/>
      <c r="G273" s="474"/>
      <c r="H273" s="124">
        <v>42870</v>
      </c>
      <c r="I273" s="288">
        <v>1768</v>
      </c>
      <c r="J273" s="46">
        <v>42913</v>
      </c>
      <c r="K273" s="99">
        <v>1768</v>
      </c>
    </row>
    <row r="274" spans="1:11" ht="12.75">
      <c r="A274" s="474"/>
      <c r="B274" s="480"/>
      <c r="C274" s="483"/>
      <c r="D274" s="486"/>
      <c r="E274" s="474"/>
      <c r="F274" s="474"/>
      <c r="G274" s="474"/>
      <c r="H274" s="124">
        <v>42901</v>
      </c>
      <c r="I274" s="288">
        <v>1768</v>
      </c>
      <c r="J274" s="46">
        <v>42913</v>
      </c>
      <c r="K274" s="99">
        <v>1768</v>
      </c>
    </row>
    <row r="275" spans="1:11" ht="12.75">
      <c r="A275" s="474"/>
      <c r="B275" s="480"/>
      <c r="C275" s="483"/>
      <c r="D275" s="486"/>
      <c r="E275" s="474"/>
      <c r="F275" s="474"/>
      <c r="G275" s="474"/>
      <c r="H275" s="124">
        <v>42931</v>
      </c>
      <c r="I275" s="288">
        <v>1768</v>
      </c>
      <c r="J275" s="46">
        <v>42935</v>
      </c>
      <c r="K275" s="99">
        <v>1768</v>
      </c>
    </row>
    <row r="276" spans="1:11" ht="12.75">
      <c r="A276" s="475"/>
      <c r="B276" s="481"/>
      <c r="C276" s="484"/>
      <c r="D276" s="487"/>
      <c r="E276" s="475"/>
      <c r="F276" s="475"/>
      <c r="G276" s="475"/>
      <c r="H276" s="124">
        <v>42962</v>
      </c>
      <c r="I276" s="288">
        <v>1768</v>
      </c>
      <c r="J276" s="46"/>
      <c r="K276" s="99"/>
    </row>
    <row r="277" spans="1:11" s="7" customFormat="1" ht="12.75">
      <c r="A277" s="447">
        <v>23</v>
      </c>
      <c r="B277" s="471" t="s">
        <v>101</v>
      </c>
      <c r="C277" s="477">
        <v>2310001</v>
      </c>
      <c r="D277" s="425" t="s">
        <v>906</v>
      </c>
      <c r="E277" s="447">
        <v>536</v>
      </c>
      <c r="F277" s="527">
        <v>9112</v>
      </c>
      <c r="G277" s="527">
        <v>27336</v>
      </c>
      <c r="H277" s="148">
        <v>42809</v>
      </c>
      <c r="I277" s="287">
        <v>4556</v>
      </c>
      <c r="J277" s="21">
        <v>42872</v>
      </c>
      <c r="K277" s="22">
        <v>4556</v>
      </c>
    </row>
    <row r="278" spans="1:11" s="7" customFormat="1" ht="12.75">
      <c r="A278" s="476"/>
      <c r="B278" s="472"/>
      <c r="C278" s="478"/>
      <c r="D278" s="492"/>
      <c r="E278" s="476"/>
      <c r="F278" s="476"/>
      <c r="G278" s="476"/>
      <c r="H278" s="148">
        <v>42840</v>
      </c>
      <c r="I278" s="287">
        <v>4556</v>
      </c>
      <c r="J278" s="21">
        <v>42872</v>
      </c>
      <c r="K278" s="22">
        <v>4556</v>
      </c>
    </row>
    <row r="279" spans="1:11" s="7" customFormat="1" ht="12.75">
      <c r="A279" s="476"/>
      <c r="B279" s="472"/>
      <c r="C279" s="478"/>
      <c r="D279" s="492"/>
      <c r="E279" s="476"/>
      <c r="F279" s="476"/>
      <c r="G279" s="476"/>
      <c r="H279" s="148">
        <v>42870</v>
      </c>
      <c r="I279" s="287">
        <v>4556</v>
      </c>
      <c r="J279" s="21">
        <v>42870</v>
      </c>
      <c r="K279" s="22">
        <v>4556</v>
      </c>
    </row>
    <row r="280" spans="1:11" s="7" customFormat="1" ht="12.75">
      <c r="A280" s="476"/>
      <c r="B280" s="472"/>
      <c r="C280" s="478"/>
      <c r="D280" s="492"/>
      <c r="E280" s="476"/>
      <c r="F280" s="476"/>
      <c r="G280" s="476"/>
      <c r="H280" s="148">
        <v>42901</v>
      </c>
      <c r="I280" s="287">
        <v>4556</v>
      </c>
      <c r="J280" s="21">
        <v>42900</v>
      </c>
      <c r="K280" s="22">
        <v>4556</v>
      </c>
    </row>
    <row r="281" spans="1:11" s="7" customFormat="1" ht="12.75">
      <c r="A281" s="476"/>
      <c r="B281" s="472"/>
      <c r="C281" s="478"/>
      <c r="D281" s="492"/>
      <c r="E281" s="476"/>
      <c r="F281" s="476"/>
      <c r="G281" s="476"/>
      <c r="H281" s="148">
        <v>42931</v>
      </c>
      <c r="I281" s="287">
        <v>4556</v>
      </c>
      <c r="J281" s="21">
        <v>42926</v>
      </c>
      <c r="K281" s="22">
        <v>4556</v>
      </c>
    </row>
    <row r="282" spans="1:11" s="7" customFormat="1" ht="12.75">
      <c r="A282" s="448"/>
      <c r="B282" s="431"/>
      <c r="C282" s="432"/>
      <c r="D282" s="453"/>
      <c r="E282" s="448"/>
      <c r="F282" s="448"/>
      <c r="G282" s="448"/>
      <c r="H282" s="148">
        <v>42962</v>
      </c>
      <c r="I282" s="287">
        <v>4556</v>
      </c>
      <c r="J282" s="21">
        <v>42977</v>
      </c>
      <c r="K282" s="22">
        <v>4556</v>
      </c>
    </row>
    <row r="283" spans="1:11" ht="12.75">
      <c r="A283" s="473">
        <v>23</v>
      </c>
      <c r="B283" s="479" t="s">
        <v>101</v>
      </c>
      <c r="C283" s="482">
        <v>2310100</v>
      </c>
      <c r="D283" s="485" t="s">
        <v>907</v>
      </c>
      <c r="E283" s="473">
        <v>342</v>
      </c>
      <c r="F283" s="530">
        <v>5814</v>
      </c>
      <c r="G283" s="530">
        <v>17442</v>
      </c>
      <c r="H283" s="124">
        <v>42809</v>
      </c>
      <c r="I283" s="288">
        <v>2907</v>
      </c>
      <c r="J283" s="46">
        <v>42872</v>
      </c>
      <c r="K283" s="99">
        <v>2907</v>
      </c>
    </row>
    <row r="284" spans="1:11" ht="12.75">
      <c r="A284" s="474"/>
      <c r="B284" s="480"/>
      <c r="C284" s="483"/>
      <c r="D284" s="486"/>
      <c r="E284" s="474"/>
      <c r="F284" s="474"/>
      <c r="G284" s="474"/>
      <c r="H284" s="124">
        <v>42840</v>
      </c>
      <c r="I284" s="288">
        <v>2907</v>
      </c>
      <c r="J284" s="46">
        <v>42872</v>
      </c>
      <c r="K284" s="99">
        <v>2907</v>
      </c>
    </row>
    <row r="285" spans="1:11" ht="12.75">
      <c r="A285" s="474"/>
      <c r="B285" s="480"/>
      <c r="C285" s="483"/>
      <c r="D285" s="486"/>
      <c r="E285" s="474"/>
      <c r="F285" s="474"/>
      <c r="G285" s="474"/>
      <c r="H285" s="124">
        <v>42870</v>
      </c>
      <c r="I285" s="288">
        <v>2907</v>
      </c>
      <c r="J285" s="46">
        <v>42872</v>
      </c>
      <c r="K285" s="99">
        <v>2907</v>
      </c>
    </row>
    <row r="286" spans="1:11" ht="12.75">
      <c r="A286" s="474"/>
      <c r="B286" s="480"/>
      <c r="C286" s="483"/>
      <c r="D286" s="486"/>
      <c r="E286" s="474"/>
      <c r="F286" s="474"/>
      <c r="G286" s="474"/>
      <c r="H286" s="124">
        <v>42901</v>
      </c>
      <c r="I286" s="288">
        <v>2907</v>
      </c>
      <c r="J286" s="46">
        <v>42909</v>
      </c>
      <c r="K286" s="99">
        <v>2907</v>
      </c>
    </row>
    <row r="287" spans="1:11" ht="12.75">
      <c r="A287" s="474"/>
      <c r="B287" s="480"/>
      <c r="C287" s="483"/>
      <c r="D287" s="486"/>
      <c r="E287" s="474"/>
      <c r="F287" s="474"/>
      <c r="G287" s="474"/>
      <c r="H287" s="124">
        <v>42931</v>
      </c>
      <c r="I287" s="288">
        <v>2907</v>
      </c>
      <c r="J287" s="46">
        <v>42930</v>
      </c>
      <c r="K287" s="99">
        <v>2907</v>
      </c>
    </row>
    <row r="288" spans="1:11" ht="12.75">
      <c r="A288" s="475"/>
      <c r="B288" s="481"/>
      <c r="C288" s="484"/>
      <c r="D288" s="487"/>
      <c r="E288" s="475"/>
      <c r="F288" s="475"/>
      <c r="G288" s="475"/>
      <c r="H288" s="124">
        <v>42962</v>
      </c>
      <c r="I288" s="288">
        <v>2907</v>
      </c>
      <c r="J288" s="46"/>
      <c r="K288" s="99"/>
    </row>
    <row r="289" spans="1:11" s="7" customFormat="1" ht="12.75">
      <c r="A289" s="447">
        <v>23</v>
      </c>
      <c r="B289" s="471" t="s">
        <v>101</v>
      </c>
      <c r="C289" s="477">
        <v>2310209</v>
      </c>
      <c r="D289" s="425" t="s">
        <v>908</v>
      </c>
      <c r="E289" s="447">
        <v>470</v>
      </c>
      <c r="F289" s="527">
        <v>7990</v>
      </c>
      <c r="G289" s="527">
        <v>23970</v>
      </c>
      <c r="H289" s="148">
        <v>42809</v>
      </c>
      <c r="I289" s="287">
        <v>3995</v>
      </c>
      <c r="J289" s="21">
        <v>42870</v>
      </c>
      <c r="K289" s="22">
        <v>3995</v>
      </c>
    </row>
    <row r="290" spans="1:11" s="7" customFormat="1" ht="12.75">
      <c r="A290" s="476"/>
      <c r="B290" s="472"/>
      <c r="C290" s="478"/>
      <c r="D290" s="492"/>
      <c r="E290" s="476"/>
      <c r="F290" s="476"/>
      <c r="G290" s="476"/>
      <c r="H290" s="148">
        <v>42840</v>
      </c>
      <c r="I290" s="287">
        <v>3995</v>
      </c>
      <c r="J290" s="21">
        <v>42870</v>
      </c>
      <c r="K290" s="22">
        <v>3995</v>
      </c>
    </row>
    <row r="291" spans="1:11" s="7" customFormat="1" ht="12.75">
      <c r="A291" s="476"/>
      <c r="B291" s="472"/>
      <c r="C291" s="478"/>
      <c r="D291" s="492"/>
      <c r="E291" s="476"/>
      <c r="F291" s="476"/>
      <c r="G291" s="476"/>
      <c r="H291" s="148">
        <v>42870</v>
      </c>
      <c r="I291" s="287">
        <v>3995</v>
      </c>
      <c r="J291" s="21">
        <v>42870</v>
      </c>
      <c r="K291" s="22">
        <v>3995</v>
      </c>
    </row>
    <row r="292" spans="1:11" s="7" customFormat="1" ht="12.75">
      <c r="A292" s="476"/>
      <c r="B292" s="472"/>
      <c r="C292" s="478"/>
      <c r="D292" s="492"/>
      <c r="E292" s="476"/>
      <c r="F292" s="476"/>
      <c r="G292" s="476"/>
      <c r="H292" s="148">
        <v>42901</v>
      </c>
      <c r="I292" s="287">
        <v>3995</v>
      </c>
      <c r="J292" s="21">
        <v>42899</v>
      </c>
      <c r="K292" s="22">
        <v>3995</v>
      </c>
    </row>
    <row r="293" spans="1:11" s="7" customFormat="1" ht="12.75">
      <c r="A293" s="476"/>
      <c r="B293" s="472"/>
      <c r="C293" s="478"/>
      <c r="D293" s="492"/>
      <c r="E293" s="476"/>
      <c r="F293" s="476"/>
      <c r="G293" s="476"/>
      <c r="H293" s="148">
        <v>42931</v>
      </c>
      <c r="I293" s="287">
        <v>3995</v>
      </c>
      <c r="J293" s="21">
        <v>42949</v>
      </c>
      <c r="K293" s="22">
        <v>3995</v>
      </c>
    </row>
    <row r="294" spans="1:11" s="7" customFormat="1" ht="12.75">
      <c r="A294" s="448"/>
      <c r="B294" s="431"/>
      <c r="C294" s="432"/>
      <c r="D294" s="453"/>
      <c r="E294" s="448"/>
      <c r="F294" s="448"/>
      <c r="G294" s="448"/>
      <c r="H294" s="148">
        <v>42962</v>
      </c>
      <c r="I294" s="287">
        <v>3995</v>
      </c>
      <c r="J294" s="108">
        <v>42961</v>
      </c>
      <c r="K294" s="109">
        <v>3995</v>
      </c>
    </row>
    <row r="295" spans="1:11" s="7" customFormat="1" ht="12.75">
      <c r="A295" s="473">
        <v>23</v>
      </c>
      <c r="B295" s="479" t="s">
        <v>101</v>
      </c>
      <c r="C295" s="482">
        <v>2310258</v>
      </c>
      <c r="D295" s="485" t="s">
        <v>909</v>
      </c>
      <c r="E295" s="473">
        <v>173</v>
      </c>
      <c r="F295" s="530">
        <v>2941</v>
      </c>
      <c r="G295" s="530">
        <v>8823</v>
      </c>
      <c r="H295" s="124">
        <v>42809</v>
      </c>
      <c r="I295" s="288">
        <v>1470.5</v>
      </c>
      <c r="J295" s="46">
        <v>42808</v>
      </c>
      <c r="K295" s="99">
        <v>1470.5</v>
      </c>
    </row>
    <row r="296" spans="1:11" s="7" customFormat="1" ht="12.75">
      <c r="A296" s="474"/>
      <c r="B296" s="480"/>
      <c r="C296" s="483"/>
      <c r="D296" s="486"/>
      <c r="E296" s="474"/>
      <c r="F296" s="474"/>
      <c r="G296" s="474"/>
      <c r="H296" s="124">
        <v>42840</v>
      </c>
      <c r="I296" s="288">
        <v>1470.5</v>
      </c>
      <c r="J296" s="46">
        <v>42836</v>
      </c>
      <c r="K296" s="99">
        <v>1470.5</v>
      </c>
    </row>
    <row r="297" spans="1:11" s="7" customFormat="1" ht="12.75">
      <c r="A297" s="474"/>
      <c r="B297" s="480"/>
      <c r="C297" s="483"/>
      <c r="D297" s="486"/>
      <c r="E297" s="474"/>
      <c r="F297" s="474"/>
      <c r="G297" s="474"/>
      <c r="H297" s="124">
        <v>42870</v>
      </c>
      <c r="I297" s="288">
        <v>1470.5</v>
      </c>
      <c r="J297" s="46">
        <v>42865</v>
      </c>
      <c r="K297" s="99">
        <v>1470.5</v>
      </c>
    </row>
    <row r="298" spans="1:11" s="7" customFormat="1" ht="12.75">
      <c r="A298" s="474"/>
      <c r="B298" s="480"/>
      <c r="C298" s="483"/>
      <c r="D298" s="486"/>
      <c r="E298" s="474"/>
      <c r="F298" s="474"/>
      <c r="G298" s="474"/>
      <c r="H298" s="124">
        <v>42901</v>
      </c>
      <c r="I298" s="288">
        <v>1470.5</v>
      </c>
      <c r="J298" s="46">
        <v>42898</v>
      </c>
      <c r="K298" s="99">
        <v>1470.5</v>
      </c>
    </row>
    <row r="299" spans="1:11" s="7" customFormat="1" ht="12.75">
      <c r="A299" s="474"/>
      <c r="B299" s="480"/>
      <c r="C299" s="483"/>
      <c r="D299" s="486"/>
      <c r="E299" s="474"/>
      <c r="F299" s="474"/>
      <c r="G299" s="474"/>
      <c r="H299" s="124">
        <v>42931</v>
      </c>
      <c r="I299" s="288">
        <v>1470.5</v>
      </c>
      <c r="J299" s="46">
        <v>42926</v>
      </c>
      <c r="K299" s="99">
        <v>1470.5</v>
      </c>
    </row>
    <row r="300" spans="1:11" s="7" customFormat="1" ht="12.75">
      <c r="A300" s="475"/>
      <c r="B300" s="481"/>
      <c r="C300" s="484"/>
      <c r="D300" s="487"/>
      <c r="E300" s="475"/>
      <c r="F300" s="475"/>
      <c r="G300" s="475"/>
      <c r="H300" s="124">
        <v>42962</v>
      </c>
      <c r="I300" s="288">
        <v>1470.5</v>
      </c>
      <c r="J300" s="46">
        <v>42957</v>
      </c>
      <c r="K300" s="99">
        <v>1470.5</v>
      </c>
    </row>
    <row r="301" spans="1:11" ht="12.75">
      <c r="A301" s="447">
        <v>23</v>
      </c>
      <c r="B301" s="471" t="s">
        <v>101</v>
      </c>
      <c r="C301" s="477">
        <v>2310704</v>
      </c>
      <c r="D301" s="425" t="s">
        <v>910</v>
      </c>
      <c r="E301" s="400">
        <v>1370</v>
      </c>
      <c r="F301" s="527">
        <v>23290</v>
      </c>
      <c r="G301" s="527">
        <v>69870</v>
      </c>
      <c r="H301" s="148">
        <v>42809</v>
      </c>
      <c r="I301" s="287">
        <v>11645</v>
      </c>
      <c r="J301" s="21">
        <v>42906</v>
      </c>
      <c r="K301" s="22">
        <v>11645</v>
      </c>
    </row>
    <row r="302" spans="1:11" ht="12.75">
      <c r="A302" s="476"/>
      <c r="B302" s="472"/>
      <c r="C302" s="478"/>
      <c r="D302" s="492"/>
      <c r="E302" s="476"/>
      <c r="F302" s="476"/>
      <c r="G302" s="476"/>
      <c r="H302" s="148">
        <v>42840</v>
      </c>
      <c r="I302" s="287">
        <v>11645</v>
      </c>
      <c r="J302" s="21">
        <v>42905</v>
      </c>
      <c r="K302" s="22">
        <v>11645</v>
      </c>
    </row>
    <row r="303" spans="1:11" ht="12.75">
      <c r="A303" s="476"/>
      <c r="B303" s="472"/>
      <c r="C303" s="478"/>
      <c r="D303" s="492"/>
      <c r="E303" s="476"/>
      <c r="F303" s="476"/>
      <c r="G303" s="476"/>
      <c r="H303" s="148">
        <v>42870</v>
      </c>
      <c r="I303" s="287">
        <v>11645</v>
      </c>
      <c r="J303" s="21">
        <v>42905</v>
      </c>
      <c r="K303" s="22">
        <v>11645</v>
      </c>
    </row>
    <row r="304" spans="1:11" ht="12.75">
      <c r="A304" s="476"/>
      <c r="B304" s="472"/>
      <c r="C304" s="478"/>
      <c r="D304" s="492"/>
      <c r="E304" s="476"/>
      <c r="F304" s="476"/>
      <c r="G304" s="476"/>
      <c r="H304" s="148">
        <v>42901</v>
      </c>
      <c r="I304" s="287">
        <v>11645</v>
      </c>
      <c r="J304" s="21">
        <v>42905</v>
      </c>
      <c r="K304" s="22">
        <v>11645</v>
      </c>
    </row>
    <row r="305" spans="1:11" ht="12.75">
      <c r="A305" s="476"/>
      <c r="B305" s="472"/>
      <c r="C305" s="478"/>
      <c r="D305" s="492"/>
      <c r="E305" s="476"/>
      <c r="F305" s="476"/>
      <c r="G305" s="476"/>
      <c r="H305" s="148">
        <v>42931</v>
      </c>
      <c r="I305" s="287">
        <v>11645</v>
      </c>
      <c r="J305" s="21">
        <v>42928</v>
      </c>
      <c r="K305" s="22">
        <v>11645</v>
      </c>
    </row>
    <row r="306" spans="1:11" ht="12.75">
      <c r="A306" s="448"/>
      <c r="B306" s="431"/>
      <c r="C306" s="432"/>
      <c r="D306" s="453"/>
      <c r="E306" s="448"/>
      <c r="F306" s="448"/>
      <c r="G306" s="448"/>
      <c r="H306" s="148">
        <v>42962</v>
      </c>
      <c r="I306" s="287">
        <v>11645</v>
      </c>
      <c r="J306" s="21">
        <v>42962</v>
      </c>
      <c r="K306" s="22">
        <v>11645</v>
      </c>
    </row>
    <row r="307" spans="1:11" s="7" customFormat="1" ht="12.75">
      <c r="A307" s="473">
        <v>23</v>
      </c>
      <c r="B307" s="479" t="s">
        <v>101</v>
      </c>
      <c r="C307" s="482">
        <v>2310852</v>
      </c>
      <c r="D307" s="485" t="s">
        <v>911</v>
      </c>
      <c r="E307" s="473">
        <v>96</v>
      </c>
      <c r="F307" s="530">
        <v>1632</v>
      </c>
      <c r="G307" s="530">
        <v>4896</v>
      </c>
      <c r="H307" s="124">
        <v>42809</v>
      </c>
      <c r="I307" s="288">
        <v>979.2</v>
      </c>
      <c r="J307" s="46">
        <v>42803</v>
      </c>
      <c r="K307" s="99">
        <v>979.2</v>
      </c>
    </row>
    <row r="308" spans="1:11" s="7" customFormat="1" ht="12.75">
      <c r="A308" s="474"/>
      <c r="B308" s="480"/>
      <c r="C308" s="483"/>
      <c r="D308" s="486"/>
      <c r="E308" s="474"/>
      <c r="F308" s="474"/>
      <c r="G308" s="474"/>
      <c r="H308" s="124">
        <v>42840</v>
      </c>
      <c r="I308" s="288">
        <v>979.2</v>
      </c>
      <c r="J308" s="46">
        <v>42842</v>
      </c>
      <c r="K308" s="99">
        <v>979.2</v>
      </c>
    </row>
    <row r="309" spans="1:11" s="7" customFormat="1" ht="12.75">
      <c r="A309" s="474"/>
      <c r="B309" s="480"/>
      <c r="C309" s="483"/>
      <c r="D309" s="486"/>
      <c r="E309" s="474"/>
      <c r="F309" s="474"/>
      <c r="G309" s="474"/>
      <c r="H309" s="124">
        <v>42870</v>
      </c>
      <c r="I309" s="288">
        <v>979.2</v>
      </c>
      <c r="J309" s="46">
        <v>42870</v>
      </c>
      <c r="K309" s="99">
        <v>979.2</v>
      </c>
    </row>
    <row r="310" spans="1:11" s="7" customFormat="1" ht="12.75">
      <c r="A310" s="474"/>
      <c r="B310" s="480"/>
      <c r="C310" s="483"/>
      <c r="D310" s="486"/>
      <c r="E310" s="474"/>
      <c r="F310" s="474"/>
      <c r="G310" s="474"/>
      <c r="H310" s="124">
        <v>42901</v>
      </c>
      <c r="I310" s="288">
        <v>979.2</v>
      </c>
      <c r="J310" s="46">
        <v>42898</v>
      </c>
      <c r="K310" s="99">
        <v>979.2</v>
      </c>
    </row>
    <row r="311" spans="1:11" s="7" customFormat="1" ht="12.75">
      <c r="A311" s="475"/>
      <c r="B311" s="481"/>
      <c r="C311" s="484"/>
      <c r="D311" s="487"/>
      <c r="E311" s="475"/>
      <c r="F311" s="475"/>
      <c r="G311" s="475"/>
      <c r="H311" s="124">
        <v>42931</v>
      </c>
      <c r="I311" s="288">
        <v>979.2</v>
      </c>
      <c r="J311" s="46">
        <v>42927</v>
      </c>
      <c r="K311" s="99">
        <v>979.2</v>
      </c>
    </row>
    <row r="312" spans="1:11" ht="12.75">
      <c r="A312" s="447">
        <v>23</v>
      </c>
      <c r="B312" s="471" t="s">
        <v>101</v>
      </c>
      <c r="C312" s="477">
        <v>2311306</v>
      </c>
      <c r="D312" s="425" t="s">
        <v>912</v>
      </c>
      <c r="E312" s="400">
        <v>3100</v>
      </c>
      <c r="F312" s="527">
        <v>52700</v>
      </c>
      <c r="G312" s="527">
        <v>158100</v>
      </c>
      <c r="H312" s="148">
        <v>42809</v>
      </c>
      <c r="I312" s="287">
        <v>26350</v>
      </c>
      <c r="J312" s="21">
        <v>42872</v>
      </c>
      <c r="K312" s="22">
        <v>26350</v>
      </c>
    </row>
    <row r="313" spans="1:11" ht="12.75">
      <c r="A313" s="476"/>
      <c r="B313" s="472"/>
      <c r="C313" s="478"/>
      <c r="D313" s="492"/>
      <c r="E313" s="476"/>
      <c r="F313" s="476"/>
      <c r="G313" s="476"/>
      <c r="H313" s="148">
        <v>42840</v>
      </c>
      <c r="I313" s="287">
        <v>26350</v>
      </c>
      <c r="J313" s="21">
        <v>42872</v>
      </c>
      <c r="K313" s="22">
        <v>26350</v>
      </c>
    </row>
    <row r="314" spans="1:11" ht="12.75">
      <c r="A314" s="476"/>
      <c r="B314" s="472"/>
      <c r="C314" s="478"/>
      <c r="D314" s="492"/>
      <c r="E314" s="476"/>
      <c r="F314" s="476"/>
      <c r="G314" s="476"/>
      <c r="H314" s="148">
        <v>42870</v>
      </c>
      <c r="I314" s="287">
        <v>26350</v>
      </c>
      <c r="J314" s="21">
        <v>42872</v>
      </c>
      <c r="K314" s="22">
        <v>26350</v>
      </c>
    </row>
    <row r="315" spans="1:11" ht="12.75">
      <c r="A315" s="476"/>
      <c r="B315" s="472"/>
      <c r="C315" s="478"/>
      <c r="D315" s="492"/>
      <c r="E315" s="476"/>
      <c r="F315" s="476"/>
      <c r="G315" s="476"/>
      <c r="H315" s="148">
        <v>42901</v>
      </c>
      <c r="I315" s="287">
        <v>26350</v>
      </c>
      <c r="J315" s="21">
        <v>42900</v>
      </c>
      <c r="K315" s="22">
        <v>26350</v>
      </c>
    </row>
    <row r="316" spans="1:11" ht="12.75">
      <c r="A316" s="476"/>
      <c r="B316" s="472"/>
      <c r="C316" s="478"/>
      <c r="D316" s="492"/>
      <c r="E316" s="476"/>
      <c r="F316" s="476"/>
      <c r="G316" s="476"/>
      <c r="H316" s="148">
        <v>42931</v>
      </c>
      <c r="I316" s="287">
        <v>26350</v>
      </c>
      <c r="J316" s="21">
        <v>42930</v>
      </c>
      <c r="K316" s="249">
        <v>26350</v>
      </c>
    </row>
    <row r="317" spans="1:11" ht="12.75">
      <c r="A317" s="448"/>
      <c r="B317" s="431"/>
      <c r="C317" s="432"/>
      <c r="D317" s="453"/>
      <c r="E317" s="448"/>
      <c r="F317" s="448"/>
      <c r="G317" s="448"/>
      <c r="H317" s="148">
        <v>42962</v>
      </c>
      <c r="I317" s="287">
        <v>26350</v>
      </c>
      <c r="J317" s="108">
        <v>42961</v>
      </c>
      <c r="K317" s="109">
        <v>26350</v>
      </c>
    </row>
    <row r="318" spans="1:11" s="7" customFormat="1" ht="12.75">
      <c r="A318" s="473">
        <v>23</v>
      </c>
      <c r="B318" s="479" t="s">
        <v>101</v>
      </c>
      <c r="C318" s="482">
        <v>2311405</v>
      </c>
      <c r="D318" s="485" t="s">
        <v>913</v>
      </c>
      <c r="E318" s="488">
        <v>4645</v>
      </c>
      <c r="F318" s="530">
        <v>78965</v>
      </c>
      <c r="G318" s="530">
        <v>236895</v>
      </c>
      <c r="H318" s="124">
        <v>42809</v>
      </c>
      <c r="I318" s="288">
        <v>39482.5</v>
      </c>
      <c r="J318" s="46">
        <v>42837</v>
      </c>
      <c r="K318" s="99">
        <v>39482.5</v>
      </c>
    </row>
    <row r="319" spans="1:11" s="7" customFormat="1" ht="12.75">
      <c r="A319" s="474"/>
      <c r="B319" s="480"/>
      <c r="C319" s="483"/>
      <c r="D319" s="486"/>
      <c r="E319" s="474"/>
      <c r="F319" s="474"/>
      <c r="G319" s="474"/>
      <c r="H319" s="124">
        <v>42840</v>
      </c>
      <c r="I319" s="288">
        <v>39482.5</v>
      </c>
      <c r="J319" s="46">
        <v>42843</v>
      </c>
      <c r="K319" s="99">
        <v>39482.5</v>
      </c>
    </row>
    <row r="320" spans="1:11" s="7" customFormat="1" ht="12.75">
      <c r="A320" s="474"/>
      <c r="B320" s="480"/>
      <c r="C320" s="483"/>
      <c r="D320" s="486"/>
      <c r="E320" s="474"/>
      <c r="F320" s="474"/>
      <c r="G320" s="474"/>
      <c r="H320" s="124">
        <v>42870</v>
      </c>
      <c r="I320" s="288">
        <v>39482.5</v>
      </c>
      <c r="J320" s="46">
        <v>42872</v>
      </c>
      <c r="K320" s="99">
        <v>39482.5</v>
      </c>
    </row>
    <row r="321" spans="1:11" s="7" customFormat="1" ht="12.75">
      <c r="A321" s="474"/>
      <c r="B321" s="480"/>
      <c r="C321" s="483"/>
      <c r="D321" s="486"/>
      <c r="E321" s="474"/>
      <c r="F321" s="474"/>
      <c r="G321" s="474"/>
      <c r="H321" s="124">
        <v>42901</v>
      </c>
      <c r="I321" s="288">
        <v>39482.5</v>
      </c>
      <c r="J321" s="46">
        <v>42902</v>
      </c>
      <c r="K321" s="99">
        <v>39482.5</v>
      </c>
    </row>
    <row r="322" spans="1:11" s="7" customFormat="1" ht="12.75">
      <c r="A322" s="474"/>
      <c r="B322" s="480"/>
      <c r="C322" s="483"/>
      <c r="D322" s="486"/>
      <c r="E322" s="474"/>
      <c r="F322" s="474"/>
      <c r="G322" s="474"/>
      <c r="H322" s="124">
        <v>42931</v>
      </c>
      <c r="I322" s="288">
        <v>39482.5</v>
      </c>
      <c r="J322" s="46">
        <v>42933</v>
      </c>
      <c r="K322" s="99">
        <v>39482.5</v>
      </c>
    </row>
    <row r="323" spans="1:11" s="7" customFormat="1" ht="12.75">
      <c r="A323" s="475"/>
      <c r="B323" s="481"/>
      <c r="C323" s="484"/>
      <c r="D323" s="487"/>
      <c r="E323" s="475"/>
      <c r="F323" s="475"/>
      <c r="G323" s="475"/>
      <c r="H323" s="124">
        <v>42962</v>
      </c>
      <c r="I323" s="288">
        <v>39482.5</v>
      </c>
      <c r="J323" s="46">
        <v>42962</v>
      </c>
      <c r="K323" s="99">
        <v>39482.5</v>
      </c>
    </row>
    <row r="324" spans="1:11" ht="12.75">
      <c r="A324" s="447">
        <v>23</v>
      </c>
      <c r="B324" s="471" t="s">
        <v>101</v>
      </c>
      <c r="C324" s="477">
        <v>2311603</v>
      </c>
      <c r="D324" s="425" t="s">
        <v>914</v>
      </c>
      <c r="E324" s="447">
        <v>839</v>
      </c>
      <c r="F324" s="531">
        <v>14263</v>
      </c>
      <c r="G324" s="527">
        <v>42789</v>
      </c>
      <c r="H324" s="148">
        <v>42809</v>
      </c>
      <c r="I324" s="287">
        <v>7131.5</v>
      </c>
      <c r="J324" s="21">
        <v>42909</v>
      </c>
      <c r="K324" s="22">
        <v>7131.5</v>
      </c>
    </row>
    <row r="325" spans="1:11" ht="12.75">
      <c r="A325" s="476"/>
      <c r="B325" s="472"/>
      <c r="C325" s="478"/>
      <c r="D325" s="492"/>
      <c r="E325" s="476"/>
      <c r="F325" s="460"/>
      <c r="G325" s="476"/>
      <c r="H325" s="148">
        <v>42840</v>
      </c>
      <c r="I325" s="287">
        <v>7131.5</v>
      </c>
      <c r="J325" s="21">
        <v>42930</v>
      </c>
      <c r="K325" s="22">
        <v>7131.5</v>
      </c>
    </row>
    <row r="326" spans="1:11" ht="12.75">
      <c r="A326" s="476"/>
      <c r="B326" s="472"/>
      <c r="C326" s="478"/>
      <c r="D326" s="492"/>
      <c r="E326" s="476"/>
      <c r="F326" s="460"/>
      <c r="G326" s="476"/>
      <c r="H326" s="148">
        <v>42870</v>
      </c>
      <c r="I326" s="287">
        <v>7131.5</v>
      </c>
      <c r="J326" s="21">
        <v>42930</v>
      </c>
      <c r="K326" s="22">
        <v>7131.5</v>
      </c>
    </row>
    <row r="327" spans="1:11" ht="12.75">
      <c r="A327" s="476"/>
      <c r="B327" s="472"/>
      <c r="C327" s="478"/>
      <c r="D327" s="492"/>
      <c r="E327" s="476"/>
      <c r="F327" s="460"/>
      <c r="G327" s="476"/>
      <c r="H327" s="148">
        <v>42901</v>
      </c>
      <c r="I327" s="287">
        <v>7131.5</v>
      </c>
      <c r="J327" s="21">
        <v>42930</v>
      </c>
      <c r="K327" s="22">
        <v>7131.5</v>
      </c>
    </row>
    <row r="328" spans="1:11" ht="12.75">
      <c r="A328" s="476"/>
      <c r="B328" s="472"/>
      <c r="C328" s="478"/>
      <c r="D328" s="492"/>
      <c r="E328" s="476"/>
      <c r="F328" s="460"/>
      <c r="G328" s="476"/>
      <c r="H328" s="148">
        <v>42931</v>
      </c>
      <c r="I328" s="287">
        <v>7131.5</v>
      </c>
      <c r="J328" s="21">
        <v>42949</v>
      </c>
      <c r="K328" s="22">
        <v>7131.5</v>
      </c>
    </row>
    <row r="329" spans="1:11" ht="12.75">
      <c r="A329" s="448"/>
      <c r="B329" s="431"/>
      <c r="C329" s="432"/>
      <c r="D329" s="453"/>
      <c r="E329" s="448"/>
      <c r="F329" s="462"/>
      <c r="G329" s="448"/>
      <c r="H329" s="148">
        <v>42962</v>
      </c>
      <c r="I329" s="287">
        <v>7131.5</v>
      </c>
      <c r="J329" s="108">
        <v>42962</v>
      </c>
      <c r="K329" s="109">
        <v>7131.5</v>
      </c>
    </row>
    <row r="330" spans="1:11" s="7" customFormat="1" ht="12.75">
      <c r="A330" s="473">
        <v>23</v>
      </c>
      <c r="B330" s="479" t="s">
        <v>101</v>
      </c>
      <c r="C330" s="482">
        <v>2311801</v>
      </c>
      <c r="D330" s="485" t="s">
        <v>915</v>
      </c>
      <c r="E330" s="488">
        <v>1489</v>
      </c>
      <c r="F330" s="530">
        <v>25313</v>
      </c>
      <c r="G330" s="530">
        <v>75939</v>
      </c>
      <c r="H330" s="124">
        <v>42809</v>
      </c>
      <c r="I330" s="288">
        <v>12656.5</v>
      </c>
      <c r="J330" s="46">
        <v>42803</v>
      </c>
      <c r="K330" s="99">
        <v>12656.5</v>
      </c>
    </row>
    <row r="331" spans="1:11" s="7" customFormat="1" ht="12.75">
      <c r="A331" s="474"/>
      <c r="B331" s="480"/>
      <c r="C331" s="483"/>
      <c r="D331" s="486"/>
      <c r="E331" s="474"/>
      <c r="F331" s="474"/>
      <c r="G331" s="474"/>
      <c r="H331" s="124">
        <v>42840</v>
      </c>
      <c r="I331" s="288">
        <v>12656.5</v>
      </c>
      <c r="J331" s="46">
        <v>42836</v>
      </c>
      <c r="K331" s="99">
        <v>12656.5</v>
      </c>
    </row>
    <row r="332" spans="1:11" s="7" customFormat="1" ht="12.75">
      <c r="A332" s="474"/>
      <c r="B332" s="480"/>
      <c r="C332" s="483"/>
      <c r="D332" s="486"/>
      <c r="E332" s="474"/>
      <c r="F332" s="474"/>
      <c r="G332" s="474"/>
      <c r="H332" s="124">
        <v>42870</v>
      </c>
      <c r="I332" s="288">
        <v>12656.5</v>
      </c>
      <c r="J332" s="46">
        <v>42866</v>
      </c>
      <c r="K332" s="99">
        <v>12656.5</v>
      </c>
    </row>
    <row r="333" spans="1:11" s="7" customFormat="1" ht="12.75">
      <c r="A333" s="474"/>
      <c r="B333" s="480"/>
      <c r="C333" s="483"/>
      <c r="D333" s="486"/>
      <c r="E333" s="474"/>
      <c r="F333" s="474"/>
      <c r="G333" s="474"/>
      <c r="H333" s="124">
        <v>42901</v>
      </c>
      <c r="I333" s="288">
        <v>12656.5</v>
      </c>
      <c r="J333" s="46">
        <v>42898</v>
      </c>
      <c r="K333" s="99">
        <v>12656.5</v>
      </c>
    </row>
    <row r="334" spans="1:11" s="7" customFormat="1" ht="12.75">
      <c r="A334" s="474"/>
      <c r="B334" s="480"/>
      <c r="C334" s="483"/>
      <c r="D334" s="486"/>
      <c r="E334" s="474"/>
      <c r="F334" s="474"/>
      <c r="G334" s="474"/>
      <c r="H334" s="124">
        <v>42931</v>
      </c>
      <c r="I334" s="288">
        <v>12656.5</v>
      </c>
      <c r="J334" s="46">
        <v>42926</v>
      </c>
      <c r="K334" s="99">
        <v>12656.5</v>
      </c>
    </row>
    <row r="335" spans="1:11" s="7" customFormat="1" ht="12.75">
      <c r="A335" s="475"/>
      <c r="B335" s="481"/>
      <c r="C335" s="484"/>
      <c r="D335" s="487"/>
      <c r="E335" s="475"/>
      <c r="F335" s="475"/>
      <c r="G335" s="475"/>
      <c r="H335" s="124">
        <v>42962</v>
      </c>
      <c r="I335" s="288">
        <v>12656.5</v>
      </c>
      <c r="J335" s="46">
        <v>42957</v>
      </c>
      <c r="K335" s="99">
        <v>12656.5</v>
      </c>
    </row>
    <row r="336" spans="1:11" s="7" customFormat="1" ht="12.75">
      <c r="A336" s="447">
        <v>23</v>
      </c>
      <c r="B336" s="471" t="s">
        <v>101</v>
      </c>
      <c r="C336" s="477">
        <v>2312403</v>
      </c>
      <c r="D336" s="425" t="s">
        <v>916</v>
      </c>
      <c r="E336" s="447">
        <v>529</v>
      </c>
      <c r="F336" s="527">
        <v>8993</v>
      </c>
      <c r="G336" s="527">
        <v>26979</v>
      </c>
      <c r="H336" s="148">
        <v>42809</v>
      </c>
      <c r="I336" s="287">
        <v>4496.5</v>
      </c>
      <c r="J336" s="21">
        <v>42908</v>
      </c>
      <c r="K336" s="22">
        <v>4496.5</v>
      </c>
    </row>
    <row r="337" spans="1:11" s="7" customFormat="1" ht="12.75">
      <c r="A337" s="476"/>
      <c r="B337" s="472"/>
      <c r="C337" s="478"/>
      <c r="D337" s="492"/>
      <c r="E337" s="476"/>
      <c r="F337" s="476"/>
      <c r="G337" s="476"/>
      <c r="H337" s="148">
        <v>42840</v>
      </c>
      <c r="I337" s="287">
        <v>4496.5</v>
      </c>
      <c r="J337" s="21">
        <v>42908</v>
      </c>
      <c r="K337" s="22">
        <v>4496.5</v>
      </c>
    </row>
    <row r="338" spans="1:11" s="7" customFormat="1" ht="12.75">
      <c r="A338" s="476"/>
      <c r="B338" s="472"/>
      <c r="C338" s="478"/>
      <c r="D338" s="492"/>
      <c r="E338" s="476"/>
      <c r="F338" s="476"/>
      <c r="G338" s="476"/>
      <c r="H338" s="148">
        <v>42870</v>
      </c>
      <c r="I338" s="287">
        <v>4496.5</v>
      </c>
      <c r="J338" s="21">
        <v>42908</v>
      </c>
      <c r="K338" s="22">
        <v>4496.5</v>
      </c>
    </row>
    <row r="339" spans="1:11" s="7" customFormat="1" ht="12.75">
      <c r="A339" s="476"/>
      <c r="B339" s="472"/>
      <c r="C339" s="478"/>
      <c r="D339" s="492"/>
      <c r="E339" s="476"/>
      <c r="F339" s="476"/>
      <c r="G339" s="476"/>
      <c r="H339" s="148">
        <v>42901</v>
      </c>
      <c r="I339" s="287">
        <v>4496.5</v>
      </c>
      <c r="J339" s="21">
        <v>42908</v>
      </c>
      <c r="K339" s="22">
        <v>4496.5</v>
      </c>
    </row>
    <row r="340" spans="1:11" s="7" customFormat="1" ht="12.75">
      <c r="A340" s="476"/>
      <c r="B340" s="472"/>
      <c r="C340" s="478"/>
      <c r="D340" s="492"/>
      <c r="E340" s="476"/>
      <c r="F340" s="476"/>
      <c r="G340" s="476"/>
      <c r="H340" s="148">
        <v>42931</v>
      </c>
      <c r="I340" s="287">
        <v>4496.5</v>
      </c>
      <c r="J340" s="21">
        <v>42908</v>
      </c>
      <c r="K340" s="22">
        <v>4496.5</v>
      </c>
    </row>
    <row r="341" spans="1:11" s="7" customFormat="1" ht="12.75">
      <c r="A341" s="448"/>
      <c r="B341" s="431"/>
      <c r="C341" s="432"/>
      <c r="D341" s="453"/>
      <c r="E341" s="448"/>
      <c r="F341" s="448"/>
      <c r="G341" s="448"/>
      <c r="H341" s="148">
        <v>42962</v>
      </c>
      <c r="I341" s="287">
        <v>4496.5</v>
      </c>
      <c r="J341" s="21">
        <v>42908</v>
      </c>
      <c r="K341" s="22">
        <v>4496.5</v>
      </c>
    </row>
    <row r="342" spans="1:11" ht="12.75">
      <c r="A342" s="473">
        <v>23</v>
      </c>
      <c r="B342" s="479" t="s">
        <v>101</v>
      </c>
      <c r="C342" s="482">
        <v>2312601</v>
      </c>
      <c r="D342" s="485" t="s">
        <v>917</v>
      </c>
      <c r="E342" s="473">
        <v>443</v>
      </c>
      <c r="F342" s="530">
        <v>7531</v>
      </c>
      <c r="G342" s="530">
        <v>22593</v>
      </c>
      <c r="H342" s="124">
        <v>42809</v>
      </c>
      <c r="I342" s="288">
        <v>3765.5</v>
      </c>
      <c r="J342" s="46">
        <v>42957</v>
      </c>
      <c r="K342" s="99">
        <v>3765.5</v>
      </c>
    </row>
    <row r="343" spans="1:11" ht="12.75">
      <c r="A343" s="474"/>
      <c r="B343" s="480"/>
      <c r="C343" s="483"/>
      <c r="D343" s="486"/>
      <c r="E343" s="474"/>
      <c r="F343" s="474"/>
      <c r="G343" s="474"/>
      <c r="H343" s="124">
        <v>42840</v>
      </c>
      <c r="I343" s="288">
        <v>3765.5</v>
      </c>
      <c r="J343" s="46">
        <v>42957</v>
      </c>
      <c r="K343" s="99">
        <v>3765.5</v>
      </c>
    </row>
    <row r="344" spans="1:11" ht="12.75">
      <c r="A344" s="474"/>
      <c r="B344" s="480"/>
      <c r="C344" s="483"/>
      <c r="D344" s="486"/>
      <c r="E344" s="474"/>
      <c r="F344" s="474"/>
      <c r="G344" s="474"/>
      <c r="H344" s="124">
        <v>42870</v>
      </c>
      <c r="I344" s="288">
        <v>3765.5</v>
      </c>
      <c r="J344" s="46">
        <v>42957</v>
      </c>
      <c r="K344" s="99">
        <v>3765.5</v>
      </c>
    </row>
    <row r="345" spans="1:11" ht="12.75">
      <c r="A345" s="474"/>
      <c r="B345" s="480"/>
      <c r="C345" s="483"/>
      <c r="D345" s="486"/>
      <c r="E345" s="474"/>
      <c r="F345" s="474"/>
      <c r="G345" s="474"/>
      <c r="H345" s="124">
        <v>42901</v>
      </c>
      <c r="I345" s="288">
        <v>3765.5</v>
      </c>
      <c r="J345" s="46">
        <v>42957</v>
      </c>
      <c r="K345" s="99">
        <v>3765.5</v>
      </c>
    </row>
    <row r="346" spans="1:11" ht="12.75">
      <c r="A346" s="474"/>
      <c r="B346" s="480"/>
      <c r="C346" s="483"/>
      <c r="D346" s="486"/>
      <c r="E346" s="474"/>
      <c r="F346" s="474"/>
      <c r="G346" s="474"/>
      <c r="H346" s="124">
        <v>42931</v>
      </c>
      <c r="I346" s="288">
        <v>3765.5</v>
      </c>
      <c r="J346" s="46">
        <v>42958</v>
      </c>
      <c r="K346" s="99">
        <v>3765.5</v>
      </c>
    </row>
    <row r="347" spans="1:11" ht="12.75">
      <c r="A347" s="475"/>
      <c r="B347" s="481"/>
      <c r="C347" s="484"/>
      <c r="D347" s="487"/>
      <c r="E347" s="475"/>
      <c r="F347" s="475"/>
      <c r="G347" s="475"/>
      <c r="H347" s="124">
        <v>42962</v>
      </c>
      <c r="I347" s="288">
        <v>3765.5</v>
      </c>
      <c r="J347" s="46">
        <v>42957</v>
      </c>
      <c r="K347" s="99">
        <v>3765.5</v>
      </c>
    </row>
    <row r="348" spans="1:11" s="7" customFormat="1" ht="12.75">
      <c r="A348" s="447">
        <v>23</v>
      </c>
      <c r="B348" s="471" t="s">
        <v>101</v>
      </c>
      <c r="C348" s="477">
        <v>2312700</v>
      </c>
      <c r="D348" s="425" t="s">
        <v>918</v>
      </c>
      <c r="E348" s="400">
        <v>2090</v>
      </c>
      <c r="F348" s="527">
        <v>35530</v>
      </c>
      <c r="G348" s="527">
        <v>106590</v>
      </c>
      <c r="H348" s="148">
        <v>42809</v>
      </c>
      <c r="I348" s="287">
        <v>17765</v>
      </c>
      <c r="J348" s="21">
        <v>42837</v>
      </c>
      <c r="K348" s="22">
        <v>17765</v>
      </c>
    </row>
    <row r="349" spans="1:11" s="7" customFormat="1" ht="12.75">
      <c r="A349" s="476"/>
      <c r="B349" s="472"/>
      <c r="C349" s="478"/>
      <c r="D349" s="492"/>
      <c r="E349" s="476"/>
      <c r="F349" s="476"/>
      <c r="G349" s="476"/>
      <c r="H349" s="148">
        <v>42840</v>
      </c>
      <c r="I349" s="287">
        <v>17765</v>
      </c>
      <c r="J349" s="21">
        <v>42844</v>
      </c>
      <c r="K349" s="22">
        <v>17765</v>
      </c>
    </row>
    <row r="350" spans="1:11" s="7" customFormat="1" ht="12.75">
      <c r="A350" s="476"/>
      <c r="B350" s="472"/>
      <c r="C350" s="478"/>
      <c r="D350" s="492"/>
      <c r="E350" s="476"/>
      <c r="F350" s="476"/>
      <c r="G350" s="476"/>
      <c r="H350" s="148">
        <v>42870</v>
      </c>
      <c r="I350" s="287">
        <v>17765</v>
      </c>
      <c r="J350" s="21">
        <v>42865</v>
      </c>
      <c r="K350" s="22">
        <v>17765</v>
      </c>
    </row>
    <row r="351" spans="1:11" s="7" customFormat="1" ht="12.75">
      <c r="A351" s="476"/>
      <c r="B351" s="472"/>
      <c r="C351" s="478"/>
      <c r="D351" s="492"/>
      <c r="E351" s="476"/>
      <c r="F351" s="476"/>
      <c r="G351" s="476"/>
      <c r="H351" s="148">
        <v>42901</v>
      </c>
      <c r="I351" s="287">
        <v>17765</v>
      </c>
      <c r="J351" s="21">
        <v>42905</v>
      </c>
      <c r="K351" s="22">
        <v>17765</v>
      </c>
    </row>
    <row r="352" spans="1:11" s="7" customFormat="1" ht="12.75">
      <c r="A352" s="476"/>
      <c r="B352" s="472"/>
      <c r="C352" s="478"/>
      <c r="D352" s="492"/>
      <c r="E352" s="476"/>
      <c r="F352" s="476"/>
      <c r="G352" s="476"/>
      <c r="H352" s="148">
        <v>42931</v>
      </c>
      <c r="I352" s="287">
        <v>17765</v>
      </c>
      <c r="J352" s="21">
        <v>42933</v>
      </c>
      <c r="K352" s="22">
        <v>17765</v>
      </c>
    </row>
    <row r="353" spans="1:11" s="7" customFormat="1" ht="12.75">
      <c r="A353" s="448"/>
      <c r="B353" s="431"/>
      <c r="C353" s="432"/>
      <c r="D353" s="453"/>
      <c r="E353" s="448"/>
      <c r="F353" s="448"/>
      <c r="G353" s="448"/>
      <c r="H353" s="148">
        <v>42962</v>
      </c>
      <c r="I353" s="287">
        <v>17765</v>
      </c>
      <c r="J353" s="108">
        <v>42962</v>
      </c>
      <c r="K353" s="109">
        <v>17765</v>
      </c>
    </row>
    <row r="354" spans="1:11" ht="12.75">
      <c r="A354" s="473">
        <v>23</v>
      </c>
      <c r="B354" s="479" t="s">
        <v>101</v>
      </c>
      <c r="C354" s="482">
        <v>2313005</v>
      </c>
      <c r="D354" s="485" t="s">
        <v>919</v>
      </c>
      <c r="E354" s="488">
        <v>1170</v>
      </c>
      <c r="F354" s="530">
        <v>19890</v>
      </c>
      <c r="G354" s="530">
        <v>59670</v>
      </c>
      <c r="H354" s="124">
        <v>42809</v>
      </c>
      <c r="I354" s="288">
        <v>9945</v>
      </c>
      <c r="J354" s="46">
        <v>42859</v>
      </c>
      <c r="K354" s="99">
        <v>9945</v>
      </c>
    </row>
    <row r="355" spans="1:11" ht="12.75">
      <c r="A355" s="474"/>
      <c r="B355" s="480"/>
      <c r="C355" s="483"/>
      <c r="D355" s="486"/>
      <c r="E355" s="474"/>
      <c r="F355" s="474"/>
      <c r="G355" s="474"/>
      <c r="H355" s="124">
        <v>42840</v>
      </c>
      <c r="I355" s="288">
        <v>9945</v>
      </c>
      <c r="J355" s="46">
        <v>42860</v>
      </c>
      <c r="K355" s="99">
        <v>9945</v>
      </c>
    </row>
    <row r="356" spans="1:11" ht="12.75">
      <c r="A356" s="474"/>
      <c r="B356" s="480"/>
      <c r="C356" s="483"/>
      <c r="D356" s="486"/>
      <c r="E356" s="474"/>
      <c r="F356" s="474"/>
      <c r="G356" s="474"/>
      <c r="H356" s="124">
        <v>42870</v>
      </c>
      <c r="I356" s="288">
        <v>9945</v>
      </c>
      <c r="J356" s="46">
        <v>42878</v>
      </c>
      <c r="K356" s="99">
        <v>9945</v>
      </c>
    </row>
    <row r="357" spans="1:11" ht="12.75">
      <c r="A357" s="474"/>
      <c r="B357" s="480"/>
      <c r="C357" s="483"/>
      <c r="D357" s="486"/>
      <c r="E357" s="474"/>
      <c r="F357" s="474"/>
      <c r="G357" s="474"/>
      <c r="H357" s="124">
        <v>42901</v>
      </c>
      <c r="I357" s="288">
        <v>9945</v>
      </c>
      <c r="J357" s="46">
        <v>42905</v>
      </c>
      <c r="K357" s="99">
        <v>9945</v>
      </c>
    </row>
    <row r="358" spans="1:11" ht="12.75">
      <c r="A358" s="474"/>
      <c r="B358" s="480"/>
      <c r="C358" s="483"/>
      <c r="D358" s="486"/>
      <c r="E358" s="474"/>
      <c r="F358" s="474"/>
      <c r="G358" s="474"/>
      <c r="H358" s="124">
        <v>42931</v>
      </c>
      <c r="I358" s="288">
        <v>9945</v>
      </c>
      <c r="J358" s="46">
        <v>42928</v>
      </c>
      <c r="K358" s="99">
        <v>9945</v>
      </c>
    </row>
    <row r="359" spans="1:11" ht="12.75">
      <c r="A359" s="475"/>
      <c r="B359" s="481"/>
      <c r="C359" s="484"/>
      <c r="D359" s="487"/>
      <c r="E359" s="475"/>
      <c r="F359" s="475"/>
      <c r="G359" s="475"/>
      <c r="H359" s="124">
        <v>42962</v>
      </c>
      <c r="I359" s="288">
        <v>9945</v>
      </c>
      <c r="J359" s="46">
        <v>42928</v>
      </c>
      <c r="K359" s="99">
        <v>9945</v>
      </c>
    </row>
    <row r="360" spans="1:11" s="7" customFormat="1" ht="12.75">
      <c r="A360" s="447">
        <v>23</v>
      </c>
      <c r="B360" s="471" t="s">
        <v>101</v>
      </c>
      <c r="C360" s="477">
        <v>2313500</v>
      </c>
      <c r="D360" s="425" t="s">
        <v>920</v>
      </c>
      <c r="E360" s="400">
        <v>1393</v>
      </c>
      <c r="F360" s="527">
        <v>23681</v>
      </c>
      <c r="G360" s="527">
        <v>71043</v>
      </c>
      <c r="H360" s="148">
        <v>42809</v>
      </c>
      <c r="I360" s="287">
        <v>11840.5</v>
      </c>
      <c r="J360" s="21">
        <v>42912</v>
      </c>
      <c r="K360" s="22">
        <v>11840.5</v>
      </c>
    </row>
    <row r="361" spans="1:11" s="7" customFormat="1" ht="12.75">
      <c r="A361" s="476"/>
      <c r="B361" s="472"/>
      <c r="C361" s="478"/>
      <c r="D361" s="492"/>
      <c r="E361" s="476"/>
      <c r="F361" s="476"/>
      <c r="G361" s="476"/>
      <c r="H361" s="148">
        <v>42840</v>
      </c>
      <c r="I361" s="287">
        <v>11840.5</v>
      </c>
      <c r="J361" s="21">
        <v>42905</v>
      </c>
      <c r="K361" s="22">
        <v>11840.5</v>
      </c>
    </row>
    <row r="362" spans="1:11" s="7" customFormat="1" ht="12.75">
      <c r="A362" s="476"/>
      <c r="B362" s="472"/>
      <c r="C362" s="478"/>
      <c r="D362" s="492"/>
      <c r="E362" s="476"/>
      <c r="F362" s="476"/>
      <c r="G362" s="476"/>
      <c r="H362" s="148">
        <v>42870</v>
      </c>
      <c r="I362" s="287">
        <v>11840.5</v>
      </c>
      <c r="J362" s="21">
        <v>42905</v>
      </c>
      <c r="K362" s="22">
        <v>11840.5</v>
      </c>
    </row>
    <row r="363" spans="1:11" s="7" customFormat="1" ht="12.75">
      <c r="A363" s="476"/>
      <c r="B363" s="472"/>
      <c r="C363" s="478"/>
      <c r="D363" s="492"/>
      <c r="E363" s="476"/>
      <c r="F363" s="476"/>
      <c r="G363" s="476"/>
      <c r="H363" s="148">
        <v>42901</v>
      </c>
      <c r="I363" s="287">
        <v>11840.5</v>
      </c>
      <c r="J363" s="21">
        <v>42905</v>
      </c>
      <c r="K363" s="22">
        <v>11840.5</v>
      </c>
    </row>
    <row r="364" spans="1:11" s="7" customFormat="1" ht="12.75">
      <c r="A364" s="476"/>
      <c r="B364" s="472"/>
      <c r="C364" s="478"/>
      <c r="D364" s="492"/>
      <c r="E364" s="476"/>
      <c r="F364" s="476"/>
      <c r="G364" s="476"/>
      <c r="H364" s="148">
        <v>42931</v>
      </c>
      <c r="I364" s="287">
        <v>11840.5</v>
      </c>
      <c r="J364" s="21">
        <v>42920</v>
      </c>
      <c r="K364" s="22">
        <v>11840.5</v>
      </c>
    </row>
    <row r="365" spans="1:11" s="7" customFormat="1" ht="12.75">
      <c r="A365" s="448"/>
      <c r="B365" s="431"/>
      <c r="C365" s="432"/>
      <c r="D365" s="453"/>
      <c r="E365" s="448"/>
      <c r="F365" s="448"/>
      <c r="G365" s="448"/>
      <c r="H365" s="148">
        <v>42962</v>
      </c>
      <c r="I365" s="287">
        <v>11840.5</v>
      </c>
      <c r="J365" s="21">
        <v>42961</v>
      </c>
      <c r="K365" s="22">
        <v>11840.5</v>
      </c>
    </row>
    <row r="366" spans="1:11" ht="12.75">
      <c r="A366" s="473">
        <v>23</v>
      </c>
      <c r="B366" s="479" t="s">
        <v>101</v>
      </c>
      <c r="C366" s="482">
        <v>2313559</v>
      </c>
      <c r="D366" s="485" t="s">
        <v>921</v>
      </c>
      <c r="E366" s="473">
        <v>715</v>
      </c>
      <c r="F366" s="530">
        <v>12155</v>
      </c>
      <c r="G366" s="530">
        <v>36465</v>
      </c>
      <c r="H366" s="124">
        <v>42809</v>
      </c>
      <c r="I366" s="288">
        <v>6077.5</v>
      </c>
      <c r="J366" s="46">
        <v>42807</v>
      </c>
      <c r="K366" s="99">
        <v>6077.5</v>
      </c>
    </row>
    <row r="367" spans="1:11" ht="12.75">
      <c r="A367" s="474"/>
      <c r="B367" s="480"/>
      <c r="C367" s="483"/>
      <c r="D367" s="486"/>
      <c r="E367" s="474"/>
      <c r="F367" s="474"/>
      <c r="G367" s="474"/>
      <c r="H367" s="124">
        <v>42840</v>
      </c>
      <c r="I367" s="288">
        <v>6077.5</v>
      </c>
      <c r="J367" s="46">
        <v>42838</v>
      </c>
      <c r="K367" s="99">
        <v>6077.5</v>
      </c>
    </row>
    <row r="368" spans="1:11" ht="12.75">
      <c r="A368" s="474"/>
      <c r="B368" s="480"/>
      <c r="C368" s="483"/>
      <c r="D368" s="486"/>
      <c r="E368" s="474"/>
      <c r="F368" s="474"/>
      <c r="G368" s="474"/>
      <c r="H368" s="124">
        <v>42870</v>
      </c>
      <c r="I368" s="288">
        <v>6077.5</v>
      </c>
      <c r="J368" s="46">
        <v>42866</v>
      </c>
      <c r="K368" s="99">
        <v>6077.5</v>
      </c>
    </row>
    <row r="369" spans="1:11" ht="12.75">
      <c r="A369" s="474"/>
      <c r="B369" s="480"/>
      <c r="C369" s="483"/>
      <c r="D369" s="486"/>
      <c r="E369" s="474"/>
      <c r="F369" s="474"/>
      <c r="G369" s="474"/>
      <c r="H369" s="124">
        <v>42901</v>
      </c>
      <c r="I369" s="288">
        <v>6077.5</v>
      </c>
      <c r="J369" s="46">
        <v>42899</v>
      </c>
      <c r="K369" s="99">
        <v>6077.5</v>
      </c>
    </row>
    <row r="370" spans="1:11" ht="12.75">
      <c r="A370" s="474"/>
      <c r="B370" s="480"/>
      <c r="C370" s="483"/>
      <c r="D370" s="486"/>
      <c r="E370" s="474"/>
      <c r="F370" s="474"/>
      <c r="G370" s="474"/>
      <c r="H370" s="124">
        <v>42931</v>
      </c>
      <c r="I370" s="288">
        <v>6077.5</v>
      </c>
      <c r="J370" s="46">
        <v>42926</v>
      </c>
      <c r="K370" s="99">
        <v>6077.5</v>
      </c>
    </row>
    <row r="371" spans="1:11" ht="12.75">
      <c r="A371" s="475"/>
      <c r="B371" s="481"/>
      <c r="C371" s="484"/>
      <c r="D371" s="487"/>
      <c r="E371" s="475"/>
      <c r="F371" s="475"/>
      <c r="G371" s="475"/>
      <c r="H371" s="124">
        <v>42962</v>
      </c>
      <c r="I371" s="288">
        <v>6077.5</v>
      </c>
      <c r="J371" s="46">
        <v>42961</v>
      </c>
      <c r="K371" s="99">
        <v>6077.5</v>
      </c>
    </row>
    <row r="372" spans="1:11" s="7" customFormat="1" ht="12.75">
      <c r="A372" s="447">
        <v>23</v>
      </c>
      <c r="B372" s="471" t="s">
        <v>101</v>
      </c>
      <c r="C372" s="477">
        <v>2313757</v>
      </c>
      <c r="D372" s="425" t="s">
        <v>922</v>
      </c>
      <c r="E372" s="400">
        <v>1109</v>
      </c>
      <c r="F372" s="527">
        <v>18853</v>
      </c>
      <c r="G372" s="527">
        <v>56559</v>
      </c>
      <c r="H372" s="148">
        <v>42809</v>
      </c>
      <c r="I372" s="287">
        <v>9426.5</v>
      </c>
      <c r="J372" s="21">
        <v>42907</v>
      </c>
      <c r="K372" s="22">
        <v>9426.5</v>
      </c>
    </row>
    <row r="373" spans="1:11" s="7" customFormat="1" ht="12.75">
      <c r="A373" s="476"/>
      <c r="B373" s="472"/>
      <c r="C373" s="478"/>
      <c r="D373" s="492"/>
      <c r="E373" s="476"/>
      <c r="F373" s="476"/>
      <c r="G373" s="476"/>
      <c r="H373" s="148">
        <v>42840</v>
      </c>
      <c r="I373" s="287">
        <v>9426.5</v>
      </c>
      <c r="J373" s="21">
        <v>42947</v>
      </c>
      <c r="K373" s="22">
        <v>9426.5</v>
      </c>
    </row>
    <row r="374" spans="1:11" s="7" customFormat="1" ht="12.75">
      <c r="A374" s="476"/>
      <c r="B374" s="472"/>
      <c r="C374" s="478"/>
      <c r="D374" s="492"/>
      <c r="E374" s="476"/>
      <c r="F374" s="476"/>
      <c r="G374" s="476"/>
      <c r="H374" s="148">
        <v>42870</v>
      </c>
      <c r="I374" s="287">
        <v>9426.5</v>
      </c>
      <c r="J374" s="21"/>
      <c r="K374" s="22"/>
    </row>
    <row r="375" spans="1:11" s="7" customFormat="1" ht="12.75">
      <c r="A375" s="476"/>
      <c r="B375" s="472"/>
      <c r="C375" s="478"/>
      <c r="D375" s="492"/>
      <c r="E375" s="476"/>
      <c r="F375" s="476"/>
      <c r="G375" s="476"/>
      <c r="H375" s="148">
        <v>42901</v>
      </c>
      <c r="I375" s="287">
        <v>9426.5</v>
      </c>
      <c r="J375" s="21"/>
      <c r="K375" s="22"/>
    </row>
    <row r="376" spans="1:11" s="7" customFormat="1" ht="12.75">
      <c r="A376" s="476"/>
      <c r="B376" s="472"/>
      <c r="C376" s="478"/>
      <c r="D376" s="492"/>
      <c r="E376" s="476"/>
      <c r="F376" s="476"/>
      <c r="G376" s="476"/>
      <c r="H376" s="148">
        <v>42931</v>
      </c>
      <c r="I376" s="287">
        <v>9426.5</v>
      </c>
      <c r="J376" s="21">
        <v>42958</v>
      </c>
      <c r="K376" s="22">
        <v>9426.5</v>
      </c>
    </row>
    <row r="377" spans="1:11" s="7" customFormat="1" ht="13.5" thickBot="1">
      <c r="A377" s="448"/>
      <c r="B377" s="431"/>
      <c r="C377" s="432"/>
      <c r="D377" s="453"/>
      <c r="E377" s="448"/>
      <c r="F377" s="448"/>
      <c r="G377" s="448"/>
      <c r="H377" s="148">
        <v>42962</v>
      </c>
      <c r="I377" s="287">
        <v>9426.5</v>
      </c>
      <c r="J377" s="21"/>
      <c r="K377" s="22"/>
    </row>
    <row r="378" spans="1:11" ht="13.5" thickBot="1">
      <c r="A378" s="126"/>
      <c r="B378" s="128" t="s">
        <v>107</v>
      </c>
      <c r="C378" s="127">
        <f>COUNT(C6:C377)</f>
        <v>63</v>
      </c>
      <c r="D378" s="136"/>
      <c r="E378" s="129">
        <f>SUM(E6:E377)</f>
        <v>68730</v>
      </c>
      <c r="F378" s="130">
        <f>SUM(F6:F377)</f>
        <v>1168410</v>
      </c>
      <c r="G378" s="130">
        <f>SUM(G6:G377)</f>
        <v>3505230</v>
      </c>
      <c r="H378" s="286">
        <f>COUNT(I6:I377)</f>
        <v>372</v>
      </c>
      <c r="I378" s="238">
        <f>SUM(I6:I377)</f>
        <v>3505230.0000000014</v>
      </c>
      <c r="J378" s="237">
        <f>COUNT(J6:J377)</f>
        <v>336</v>
      </c>
      <c r="K378" s="242">
        <f>SUM(K6:K377)</f>
        <v>3118130.9000000013</v>
      </c>
    </row>
    <row r="379" spans="1:11" ht="13.5" thickBot="1">
      <c r="A379" s="3"/>
      <c r="B379" s="3"/>
      <c r="D379" s="8"/>
      <c r="E379" s="8"/>
      <c r="F379" s="8"/>
      <c r="G379" s="8"/>
      <c r="H379" s="136"/>
      <c r="I379" s="135" t="s">
        <v>108</v>
      </c>
      <c r="J379" s="136"/>
      <c r="K379" s="151">
        <f>K378/G378</f>
        <v>0.8895652781700492</v>
      </c>
    </row>
    <row r="380" spans="1:11" ht="13.5" thickBot="1">
      <c r="A380" s="3"/>
      <c r="B380" s="3"/>
      <c r="D380" s="8"/>
      <c r="E380" s="8"/>
      <c r="F380" s="8"/>
      <c r="G380" s="8"/>
      <c r="H380" s="8"/>
      <c r="I380" s="9"/>
      <c r="J380" s="8"/>
      <c r="K380" s="122"/>
    </row>
    <row r="381" spans="1:11" ht="12.75">
      <c r="A381" s="3"/>
      <c r="B381" s="3"/>
      <c r="D381" s="8"/>
      <c r="E381" s="8"/>
      <c r="F381" s="8"/>
      <c r="G381" s="8"/>
      <c r="H381" s="409" t="s">
        <v>109</v>
      </c>
      <c r="I381" s="410"/>
      <c r="J381" s="410"/>
      <c r="K381" s="411"/>
    </row>
    <row r="382" spans="1:11" ht="15.75" thickBot="1">
      <c r="A382" s="3"/>
      <c r="B382" s="3"/>
      <c r="D382" s="8"/>
      <c r="E382" s="8"/>
      <c r="F382" s="8"/>
      <c r="G382" s="11"/>
      <c r="H382" s="520">
        <f>COUNT(J6:J377)</f>
        <v>336</v>
      </c>
      <c r="I382" s="521"/>
      <c r="J382" s="521"/>
      <c r="K382" s="522"/>
    </row>
    <row r="385" ht="12.75">
      <c r="F385" s="95"/>
    </row>
  </sheetData>
  <sheetProtection/>
  <mergeCells count="457">
    <mergeCell ref="C372:C377"/>
    <mergeCell ref="D372:D377"/>
    <mergeCell ref="E372:E377"/>
    <mergeCell ref="A366:A371"/>
    <mergeCell ref="B366:B371"/>
    <mergeCell ref="A372:A377"/>
    <mergeCell ref="B372:B377"/>
    <mergeCell ref="E354:E359"/>
    <mergeCell ref="F354:F359"/>
    <mergeCell ref="H381:K381"/>
    <mergeCell ref="H382:K382"/>
    <mergeCell ref="G372:G377"/>
    <mergeCell ref="F372:F377"/>
    <mergeCell ref="G354:G359"/>
    <mergeCell ref="F366:F371"/>
    <mergeCell ref="G366:G371"/>
    <mergeCell ref="F360:F365"/>
    <mergeCell ref="G360:G365"/>
    <mergeCell ref="C366:C371"/>
    <mergeCell ref="D366:D371"/>
    <mergeCell ref="E366:E371"/>
    <mergeCell ref="E360:E365"/>
    <mergeCell ref="A360:A365"/>
    <mergeCell ref="B360:B365"/>
    <mergeCell ref="C360:C365"/>
    <mergeCell ref="D360:D365"/>
    <mergeCell ref="A348:A353"/>
    <mergeCell ref="B348:B353"/>
    <mergeCell ref="A354:A359"/>
    <mergeCell ref="B354:B359"/>
    <mergeCell ref="C348:C353"/>
    <mergeCell ref="D348:D353"/>
    <mergeCell ref="C354:C359"/>
    <mergeCell ref="D354:D359"/>
    <mergeCell ref="E330:E335"/>
    <mergeCell ref="E348:E353"/>
    <mergeCell ref="F348:F353"/>
    <mergeCell ref="G348:G353"/>
    <mergeCell ref="G330:G335"/>
    <mergeCell ref="F330:F335"/>
    <mergeCell ref="F336:F341"/>
    <mergeCell ref="G336:G341"/>
    <mergeCell ref="E342:E347"/>
    <mergeCell ref="F342:F347"/>
    <mergeCell ref="G342:G347"/>
    <mergeCell ref="A336:A341"/>
    <mergeCell ref="B336:B341"/>
    <mergeCell ref="C336:C341"/>
    <mergeCell ref="D336:D341"/>
    <mergeCell ref="E336:E341"/>
    <mergeCell ref="C342:C347"/>
    <mergeCell ref="D342:D347"/>
    <mergeCell ref="A342:A347"/>
    <mergeCell ref="B342:B347"/>
    <mergeCell ref="C330:C335"/>
    <mergeCell ref="D330:D335"/>
    <mergeCell ref="A330:A335"/>
    <mergeCell ref="B330:B335"/>
    <mergeCell ref="C324:C329"/>
    <mergeCell ref="D324:D329"/>
    <mergeCell ref="A324:A329"/>
    <mergeCell ref="B324:B329"/>
    <mergeCell ref="E307:E311"/>
    <mergeCell ref="E324:E329"/>
    <mergeCell ref="F324:F329"/>
    <mergeCell ref="G324:G329"/>
    <mergeCell ref="G307:G311"/>
    <mergeCell ref="F307:F311"/>
    <mergeCell ref="F312:F317"/>
    <mergeCell ref="G312:G317"/>
    <mergeCell ref="E318:E323"/>
    <mergeCell ref="F318:F323"/>
    <mergeCell ref="G318:G323"/>
    <mergeCell ref="A312:A317"/>
    <mergeCell ref="B312:B317"/>
    <mergeCell ref="C312:C317"/>
    <mergeCell ref="D312:D317"/>
    <mergeCell ref="E312:E317"/>
    <mergeCell ref="C318:C323"/>
    <mergeCell ref="D318:D323"/>
    <mergeCell ref="A318:A323"/>
    <mergeCell ref="B318:B323"/>
    <mergeCell ref="C307:C311"/>
    <mergeCell ref="D307:D311"/>
    <mergeCell ref="A307:A311"/>
    <mergeCell ref="B307:B311"/>
    <mergeCell ref="C301:C306"/>
    <mergeCell ref="D301:D306"/>
    <mergeCell ref="A301:A306"/>
    <mergeCell ref="B301:B306"/>
    <mergeCell ref="E283:E288"/>
    <mergeCell ref="E301:E306"/>
    <mergeCell ref="F301:F306"/>
    <mergeCell ref="G301:G306"/>
    <mergeCell ref="G283:G288"/>
    <mergeCell ref="F283:F288"/>
    <mergeCell ref="F289:F294"/>
    <mergeCell ref="G289:G294"/>
    <mergeCell ref="E295:E300"/>
    <mergeCell ref="F295:F300"/>
    <mergeCell ref="G295:G300"/>
    <mergeCell ref="A289:A294"/>
    <mergeCell ref="B289:B294"/>
    <mergeCell ref="C289:C294"/>
    <mergeCell ref="D289:D294"/>
    <mergeCell ref="E289:E294"/>
    <mergeCell ref="C295:C300"/>
    <mergeCell ref="D295:D300"/>
    <mergeCell ref="A295:A300"/>
    <mergeCell ref="B295:B300"/>
    <mergeCell ref="C283:C288"/>
    <mergeCell ref="D283:D288"/>
    <mergeCell ref="A283:A288"/>
    <mergeCell ref="B283:B288"/>
    <mergeCell ref="C277:C282"/>
    <mergeCell ref="D277:D282"/>
    <mergeCell ref="A277:A282"/>
    <mergeCell ref="B277:B282"/>
    <mergeCell ref="E259:E264"/>
    <mergeCell ref="E277:E282"/>
    <mergeCell ref="F277:F282"/>
    <mergeCell ref="G277:G282"/>
    <mergeCell ref="G259:G264"/>
    <mergeCell ref="F259:F264"/>
    <mergeCell ref="F265:F270"/>
    <mergeCell ref="G265:G270"/>
    <mergeCell ref="E271:E276"/>
    <mergeCell ref="F271:F276"/>
    <mergeCell ref="G271:G276"/>
    <mergeCell ref="A265:A270"/>
    <mergeCell ref="B265:B270"/>
    <mergeCell ref="C265:C270"/>
    <mergeCell ref="D265:D270"/>
    <mergeCell ref="E265:E270"/>
    <mergeCell ref="C271:C276"/>
    <mergeCell ref="D271:D276"/>
    <mergeCell ref="A271:A276"/>
    <mergeCell ref="B271:B276"/>
    <mergeCell ref="C259:C264"/>
    <mergeCell ref="D259:D264"/>
    <mergeCell ref="A259:A264"/>
    <mergeCell ref="B259:B264"/>
    <mergeCell ref="C253:C258"/>
    <mergeCell ref="D253:D258"/>
    <mergeCell ref="A253:A258"/>
    <mergeCell ref="B253:B258"/>
    <mergeCell ref="E235:E240"/>
    <mergeCell ref="E253:E258"/>
    <mergeCell ref="F253:F258"/>
    <mergeCell ref="G253:G258"/>
    <mergeCell ref="G235:G240"/>
    <mergeCell ref="F235:F240"/>
    <mergeCell ref="F241:F246"/>
    <mergeCell ref="G241:G246"/>
    <mergeCell ref="E247:E252"/>
    <mergeCell ref="F247:F252"/>
    <mergeCell ref="G247:G252"/>
    <mergeCell ref="A241:A246"/>
    <mergeCell ref="B241:B246"/>
    <mergeCell ref="C241:C246"/>
    <mergeCell ref="D241:D246"/>
    <mergeCell ref="E241:E246"/>
    <mergeCell ref="C247:C252"/>
    <mergeCell ref="D247:D252"/>
    <mergeCell ref="A247:A252"/>
    <mergeCell ref="B247:B252"/>
    <mergeCell ref="C235:C240"/>
    <mergeCell ref="D235:D240"/>
    <mergeCell ref="A235:A240"/>
    <mergeCell ref="B235:B240"/>
    <mergeCell ref="C229:C234"/>
    <mergeCell ref="D229:D234"/>
    <mergeCell ref="A229:A234"/>
    <mergeCell ref="B229:B234"/>
    <mergeCell ref="E212:E217"/>
    <mergeCell ref="E229:E234"/>
    <mergeCell ref="F229:F234"/>
    <mergeCell ref="G229:G234"/>
    <mergeCell ref="G212:G217"/>
    <mergeCell ref="F212:F217"/>
    <mergeCell ref="F218:F223"/>
    <mergeCell ref="G218:G223"/>
    <mergeCell ref="E224:E228"/>
    <mergeCell ref="F224:F228"/>
    <mergeCell ref="G224:G228"/>
    <mergeCell ref="A218:A223"/>
    <mergeCell ref="B218:B223"/>
    <mergeCell ref="C218:C223"/>
    <mergeCell ref="D218:D223"/>
    <mergeCell ref="E218:E223"/>
    <mergeCell ref="C224:C228"/>
    <mergeCell ref="D224:D228"/>
    <mergeCell ref="A224:A228"/>
    <mergeCell ref="B224:B228"/>
    <mergeCell ref="C212:C217"/>
    <mergeCell ref="D212:D217"/>
    <mergeCell ref="A212:A217"/>
    <mergeCell ref="B212:B217"/>
    <mergeCell ref="C206:C211"/>
    <mergeCell ref="D206:D211"/>
    <mergeCell ref="A206:A211"/>
    <mergeCell ref="B206:B211"/>
    <mergeCell ref="E188:E193"/>
    <mergeCell ref="E206:E211"/>
    <mergeCell ref="F206:F211"/>
    <mergeCell ref="G206:G211"/>
    <mergeCell ref="G188:G193"/>
    <mergeCell ref="F188:F193"/>
    <mergeCell ref="F194:F199"/>
    <mergeCell ref="G194:G199"/>
    <mergeCell ref="E200:E205"/>
    <mergeCell ref="F200:F205"/>
    <mergeCell ref="G200:G205"/>
    <mergeCell ref="A194:A199"/>
    <mergeCell ref="B194:B199"/>
    <mergeCell ref="C194:C199"/>
    <mergeCell ref="D194:D199"/>
    <mergeCell ref="E194:E199"/>
    <mergeCell ref="C200:C205"/>
    <mergeCell ref="D200:D205"/>
    <mergeCell ref="A200:A205"/>
    <mergeCell ref="B200:B205"/>
    <mergeCell ref="C188:C193"/>
    <mergeCell ref="D188:D193"/>
    <mergeCell ref="A188:A193"/>
    <mergeCell ref="B188:B193"/>
    <mergeCell ref="C182:C187"/>
    <mergeCell ref="D182:D187"/>
    <mergeCell ref="A182:A187"/>
    <mergeCell ref="B182:B187"/>
    <mergeCell ref="E165:E170"/>
    <mergeCell ref="E182:E187"/>
    <mergeCell ref="F182:F187"/>
    <mergeCell ref="G182:G187"/>
    <mergeCell ref="G165:G170"/>
    <mergeCell ref="F165:F170"/>
    <mergeCell ref="F171:F176"/>
    <mergeCell ref="G171:G176"/>
    <mergeCell ref="E177:E181"/>
    <mergeCell ref="F177:F181"/>
    <mergeCell ref="G177:G181"/>
    <mergeCell ref="A171:A176"/>
    <mergeCell ref="B171:B176"/>
    <mergeCell ref="C171:C176"/>
    <mergeCell ref="D171:D176"/>
    <mergeCell ref="E171:E176"/>
    <mergeCell ref="C177:C181"/>
    <mergeCell ref="D177:D181"/>
    <mergeCell ref="A177:A181"/>
    <mergeCell ref="B177:B181"/>
    <mergeCell ref="C165:C170"/>
    <mergeCell ref="D165:D170"/>
    <mergeCell ref="A165:A170"/>
    <mergeCell ref="B165:B170"/>
    <mergeCell ref="C159:C164"/>
    <mergeCell ref="D159:D164"/>
    <mergeCell ref="A159:A164"/>
    <mergeCell ref="B159:B164"/>
    <mergeCell ref="E141:E146"/>
    <mergeCell ref="E159:E164"/>
    <mergeCell ref="F159:F164"/>
    <mergeCell ref="G159:G164"/>
    <mergeCell ref="G141:G146"/>
    <mergeCell ref="F141:F146"/>
    <mergeCell ref="F147:F152"/>
    <mergeCell ref="G147:G152"/>
    <mergeCell ref="E153:E158"/>
    <mergeCell ref="F153:F158"/>
    <mergeCell ref="G153:G158"/>
    <mergeCell ref="A147:A152"/>
    <mergeCell ref="B147:B152"/>
    <mergeCell ref="C147:C152"/>
    <mergeCell ref="D147:D152"/>
    <mergeCell ref="E147:E152"/>
    <mergeCell ref="C153:C158"/>
    <mergeCell ref="D153:D158"/>
    <mergeCell ref="A153:A158"/>
    <mergeCell ref="B153:B158"/>
    <mergeCell ref="C141:C146"/>
    <mergeCell ref="D141:D146"/>
    <mergeCell ref="A141:A146"/>
    <mergeCell ref="B141:B146"/>
    <mergeCell ref="C135:C140"/>
    <mergeCell ref="D135:D140"/>
    <mergeCell ref="A135:A140"/>
    <mergeCell ref="B135:B140"/>
    <mergeCell ref="E117:E122"/>
    <mergeCell ref="E135:E140"/>
    <mergeCell ref="F135:F140"/>
    <mergeCell ref="G135:G140"/>
    <mergeCell ref="G117:G122"/>
    <mergeCell ref="F117:F122"/>
    <mergeCell ref="F123:F128"/>
    <mergeCell ref="G123:G128"/>
    <mergeCell ref="E129:E134"/>
    <mergeCell ref="F129:F134"/>
    <mergeCell ref="G129:G134"/>
    <mergeCell ref="A123:A128"/>
    <mergeCell ref="B123:B128"/>
    <mergeCell ref="C123:C128"/>
    <mergeCell ref="D123:D128"/>
    <mergeCell ref="E123:E128"/>
    <mergeCell ref="C129:C134"/>
    <mergeCell ref="D129:D134"/>
    <mergeCell ref="A129:A134"/>
    <mergeCell ref="B129:B134"/>
    <mergeCell ref="C117:C122"/>
    <mergeCell ref="D117:D122"/>
    <mergeCell ref="A117:A122"/>
    <mergeCell ref="B117:B122"/>
    <mergeCell ref="C111:C116"/>
    <mergeCell ref="D111:D116"/>
    <mergeCell ref="A111:A116"/>
    <mergeCell ref="B111:B116"/>
    <mergeCell ref="E111:E116"/>
    <mergeCell ref="F111:F116"/>
    <mergeCell ref="G111:G116"/>
    <mergeCell ref="G93:G98"/>
    <mergeCell ref="F93:F98"/>
    <mergeCell ref="G99:G104"/>
    <mergeCell ref="E105:E110"/>
    <mergeCell ref="F99:F104"/>
    <mergeCell ref="F105:F110"/>
    <mergeCell ref="G105:G110"/>
    <mergeCell ref="E99:E104"/>
    <mergeCell ref="C105:C110"/>
    <mergeCell ref="D105:D110"/>
    <mergeCell ref="A105:A110"/>
    <mergeCell ref="B105:B110"/>
    <mergeCell ref="A99:A104"/>
    <mergeCell ref="B99:B104"/>
    <mergeCell ref="C99:C104"/>
    <mergeCell ref="D99:D104"/>
    <mergeCell ref="A93:A98"/>
    <mergeCell ref="B93:B98"/>
    <mergeCell ref="A81:A86"/>
    <mergeCell ref="B81:B86"/>
    <mergeCell ref="A87:A92"/>
    <mergeCell ref="B87:B92"/>
    <mergeCell ref="C77:C80"/>
    <mergeCell ref="D77:D80"/>
    <mergeCell ref="E87:E92"/>
    <mergeCell ref="C93:C98"/>
    <mergeCell ref="D93:D98"/>
    <mergeCell ref="C87:C92"/>
    <mergeCell ref="D87:D92"/>
    <mergeCell ref="C81:C86"/>
    <mergeCell ref="D81:D86"/>
    <mergeCell ref="G81:G86"/>
    <mergeCell ref="E77:E80"/>
    <mergeCell ref="F77:F80"/>
    <mergeCell ref="E93:E98"/>
    <mergeCell ref="F87:F92"/>
    <mergeCell ref="G77:G80"/>
    <mergeCell ref="G87:G92"/>
    <mergeCell ref="E81:E86"/>
    <mergeCell ref="F81:F86"/>
    <mergeCell ref="G59:G64"/>
    <mergeCell ref="E65:E70"/>
    <mergeCell ref="F71:F76"/>
    <mergeCell ref="F65:F70"/>
    <mergeCell ref="G65:G70"/>
    <mergeCell ref="G71:G76"/>
    <mergeCell ref="C59:C64"/>
    <mergeCell ref="D59:D64"/>
    <mergeCell ref="C71:C76"/>
    <mergeCell ref="D71:D76"/>
    <mergeCell ref="E71:E76"/>
    <mergeCell ref="C65:C70"/>
    <mergeCell ref="D65:D70"/>
    <mergeCell ref="A77:A80"/>
    <mergeCell ref="B77:B80"/>
    <mergeCell ref="A65:A70"/>
    <mergeCell ref="B65:B70"/>
    <mergeCell ref="A71:A76"/>
    <mergeCell ref="B71:B76"/>
    <mergeCell ref="C53:C58"/>
    <mergeCell ref="D53:D58"/>
    <mergeCell ref="E53:E58"/>
    <mergeCell ref="G41:G46"/>
    <mergeCell ref="E47:E52"/>
    <mergeCell ref="F47:F52"/>
    <mergeCell ref="G47:G52"/>
    <mergeCell ref="E41:E46"/>
    <mergeCell ref="F41:F46"/>
    <mergeCell ref="F53:F58"/>
    <mergeCell ref="C41:C46"/>
    <mergeCell ref="D41:D46"/>
    <mergeCell ref="A41:A46"/>
    <mergeCell ref="G53:G58"/>
    <mergeCell ref="E59:E64"/>
    <mergeCell ref="F59:F64"/>
    <mergeCell ref="A59:A64"/>
    <mergeCell ref="B59:B64"/>
    <mergeCell ref="A53:A58"/>
    <mergeCell ref="B53:B58"/>
    <mergeCell ref="B41:B46"/>
    <mergeCell ref="A47:A52"/>
    <mergeCell ref="B47:B52"/>
    <mergeCell ref="A29:A34"/>
    <mergeCell ref="B29:B34"/>
    <mergeCell ref="E35:E40"/>
    <mergeCell ref="C47:C52"/>
    <mergeCell ref="D47:D52"/>
    <mergeCell ref="C35:C40"/>
    <mergeCell ref="D35:D40"/>
    <mergeCell ref="F35:F40"/>
    <mergeCell ref="C29:C34"/>
    <mergeCell ref="D29:D34"/>
    <mergeCell ref="E29:E34"/>
    <mergeCell ref="F29:F34"/>
    <mergeCell ref="A35:A40"/>
    <mergeCell ref="B35:B40"/>
    <mergeCell ref="G29:G34"/>
    <mergeCell ref="G35:G40"/>
    <mergeCell ref="G18:G23"/>
    <mergeCell ref="A24:A28"/>
    <mergeCell ref="B24:B28"/>
    <mergeCell ref="C24:C28"/>
    <mergeCell ref="D24:D28"/>
    <mergeCell ref="E24:E28"/>
    <mergeCell ref="F24:F28"/>
    <mergeCell ref="G24:G28"/>
    <mergeCell ref="A6:A11"/>
    <mergeCell ref="B6:B11"/>
    <mergeCell ref="C18:C23"/>
    <mergeCell ref="D18:D23"/>
    <mergeCell ref="A18:A23"/>
    <mergeCell ref="B18:B23"/>
    <mergeCell ref="C12:C17"/>
    <mergeCell ref="D12:D17"/>
    <mergeCell ref="E18:E23"/>
    <mergeCell ref="A12:A17"/>
    <mergeCell ref="B12:B17"/>
    <mergeCell ref="K4:K5"/>
    <mergeCell ref="G6:G11"/>
    <mergeCell ref="F12:F17"/>
    <mergeCell ref="G12:G17"/>
    <mergeCell ref="H4:I4"/>
    <mergeCell ref="F4:F5"/>
    <mergeCell ref="F18:F23"/>
    <mergeCell ref="J4:J5"/>
    <mergeCell ref="C6:C11"/>
    <mergeCell ref="D6:D11"/>
    <mergeCell ref="E6:E11"/>
    <mergeCell ref="F6:F11"/>
    <mergeCell ref="G4:G5"/>
    <mergeCell ref="E12:E17"/>
    <mergeCell ref="A1:K1"/>
    <mergeCell ref="A2:A5"/>
    <mergeCell ref="B2:B5"/>
    <mergeCell ref="C2:C5"/>
    <mergeCell ref="D2:D5"/>
    <mergeCell ref="E2:E5"/>
    <mergeCell ref="F2:K2"/>
    <mergeCell ref="F3:I3"/>
    <mergeCell ref="J3:K3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77"/>
  <sheetViews>
    <sheetView zoomScalePageLayoutView="0" workbookViewId="0" topLeftCell="D328">
      <selection activeCell="J352" sqref="J352"/>
    </sheetView>
  </sheetViews>
  <sheetFormatPr defaultColWidth="9.140625" defaultRowHeight="12.75"/>
  <cols>
    <col min="2" max="2" width="9.8515625" style="0" customWidth="1"/>
    <col min="3" max="3" width="12.28125" style="0" customWidth="1"/>
    <col min="4" max="4" width="18.00390625" style="0" customWidth="1"/>
    <col min="5" max="5" width="8.00390625" style="0" customWidth="1"/>
    <col min="6" max="6" width="13.140625" style="0" customWidth="1"/>
    <col min="7" max="7" width="14.7109375" style="0" customWidth="1"/>
    <col min="8" max="8" width="10.140625" style="0" bestFit="1" customWidth="1"/>
    <col min="9" max="9" width="18.00390625" style="0" customWidth="1"/>
    <col min="10" max="10" width="11.140625" style="0" bestFit="1" customWidth="1"/>
    <col min="11" max="11" width="14.7109375" style="2" bestFit="1" customWidth="1"/>
    <col min="13" max="13" width="11.57421875" style="0" bestFit="1" customWidth="1"/>
  </cols>
  <sheetData>
    <row r="1" spans="1:11" ht="15.75" thickBot="1">
      <c r="A1" s="435" t="s">
        <v>498</v>
      </c>
      <c r="B1" s="436"/>
      <c r="C1" s="436"/>
      <c r="D1" s="436"/>
      <c r="E1" s="436"/>
      <c r="F1" s="436"/>
      <c r="G1" s="436"/>
      <c r="H1" s="436"/>
      <c r="I1" s="436"/>
      <c r="J1" s="436"/>
      <c r="K1" s="437"/>
    </row>
    <row r="2" spans="1:11" ht="12.75">
      <c r="A2" s="454" t="s">
        <v>0</v>
      </c>
      <c r="B2" s="426" t="s">
        <v>1</v>
      </c>
      <c r="C2" s="426" t="s">
        <v>2</v>
      </c>
      <c r="D2" s="426" t="s">
        <v>3</v>
      </c>
      <c r="E2" s="442" t="s">
        <v>1031</v>
      </c>
      <c r="F2" s="445" t="s">
        <v>4</v>
      </c>
      <c r="G2" s="445"/>
      <c r="H2" s="445"/>
      <c r="I2" s="445"/>
      <c r="J2" s="445"/>
      <c r="K2" s="446"/>
    </row>
    <row r="3" spans="1:11" ht="12.75">
      <c r="A3" s="455"/>
      <c r="B3" s="427"/>
      <c r="C3" s="427"/>
      <c r="D3" s="427"/>
      <c r="E3" s="443"/>
      <c r="F3" s="427" t="s">
        <v>5</v>
      </c>
      <c r="G3" s="427"/>
      <c r="H3" s="427"/>
      <c r="I3" s="427"/>
      <c r="J3" s="427" t="s">
        <v>6</v>
      </c>
      <c r="K3" s="457"/>
    </row>
    <row r="4" spans="1:11" ht="12.75">
      <c r="A4" s="455"/>
      <c r="B4" s="427"/>
      <c r="C4" s="427"/>
      <c r="D4" s="427"/>
      <c r="E4" s="443"/>
      <c r="F4" s="438" t="s">
        <v>9</v>
      </c>
      <c r="G4" s="440" t="s">
        <v>150</v>
      </c>
      <c r="H4" s="427" t="s">
        <v>7</v>
      </c>
      <c r="I4" s="427"/>
      <c r="J4" s="427" t="s">
        <v>8</v>
      </c>
      <c r="K4" s="501" t="s">
        <v>149</v>
      </c>
    </row>
    <row r="5" spans="1:11" ht="13.5" thickBot="1">
      <c r="A5" s="456"/>
      <c r="B5" s="428"/>
      <c r="C5" s="428"/>
      <c r="D5" s="428"/>
      <c r="E5" s="444"/>
      <c r="F5" s="439"/>
      <c r="G5" s="441"/>
      <c r="H5" s="105" t="s">
        <v>8</v>
      </c>
      <c r="I5" s="106" t="s">
        <v>149</v>
      </c>
      <c r="J5" s="428"/>
      <c r="K5" s="502"/>
    </row>
    <row r="6" spans="1:11" ht="12.75">
      <c r="A6" s="476">
        <v>24</v>
      </c>
      <c r="B6" s="476" t="s">
        <v>123</v>
      </c>
      <c r="C6" s="478">
        <v>2400109</v>
      </c>
      <c r="D6" s="492" t="s">
        <v>778</v>
      </c>
      <c r="E6" s="476">
        <v>113</v>
      </c>
      <c r="F6" s="527">
        <v>1921</v>
      </c>
      <c r="G6" s="527">
        <v>5763</v>
      </c>
      <c r="H6" s="97">
        <v>42809</v>
      </c>
      <c r="I6" s="293">
        <v>1152.6</v>
      </c>
      <c r="J6" s="292">
        <v>42843</v>
      </c>
      <c r="K6" s="101">
        <v>1152.6</v>
      </c>
    </row>
    <row r="7" spans="1:11" ht="12.75">
      <c r="A7" s="476"/>
      <c r="B7" s="476"/>
      <c r="C7" s="478"/>
      <c r="D7" s="492"/>
      <c r="E7" s="476"/>
      <c r="F7" s="476"/>
      <c r="G7" s="476"/>
      <c r="H7" s="21">
        <v>42840</v>
      </c>
      <c r="I7" s="293">
        <v>1152.6</v>
      </c>
      <c r="J7" s="23">
        <v>42842</v>
      </c>
      <c r="K7" s="24">
        <v>1152.6</v>
      </c>
    </row>
    <row r="8" spans="1:11" ht="12.75">
      <c r="A8" s="476"/>
      <c r="B8" s="476"/>
      <c r="C8" s="478"/>
      <c r="D8" s="492"/>
      <c r="E8" s="476"/>
      <c r="F8" s="476"/>
      <c r="G8" s="476"/>
      <c r="H8" s="97">
        <v>42870</v>
      </c>
      <c r="I8" s="293">
        <v>1152.6</v>
      </c>
      <c r="J8" s="23">
        <v>42885</v>
      </c>
      <c r="K8" s="24">
        <v>1152.6</v>
      </c>
    </row>
    <row r="9" spans="1:11" ht="12.75">
      <c r="A9" s="476"/>
      <c r="B9" s="476"/>
      <c r="C9" s="478"/>
      <c r="D9" s="492"/>
      <c r="E9" s="476"/>
      <c r="F9" s="476"/>
      <c r="G9" s="476"/>
      <c r="H9" s="21">
        <v>42901</v>
      </c>
      <c r="I9" s="293">
        <v>1152.6</v>
      </c>
      <c r="J9" s="23">
        <v>42935</v>
      </c>
      <c r="K9" s="24">
        <v>1152.6</v>
      </c>
    </row>
    <row r="10" spans="1:11" ht="12.75">
      <c r="A10" s="448"/>
      <c r="B10" s="448"/>
      <c r="C10" s="432"/>
      <c r="D10" s="453"/>
      <c r="E10" s="448"/>
      <c r="F10" s="448"/>
      <c r="G10" s="448"/>
      <c r="H10" s="97">
        <v>42931</v>
      </c>
      <c r="I10" s="293">
        <v>1152.6</v>
      </c>
      <c r="J10" s="23">
        <v>42935</v>
      </c>
      <c r="K10" s="24">
        <v>1152.6</v>
      </c>
    </row>
    <row r="11" spans="1:11" ht="12.75">
      <c r="A11" s="473">
        <v>24</v>
      </c>
      <c r="B11" s="473" t="s">
        <v>123</v>
      </c>
      <c r="C11" s="482">
        <v>2400208</v>
      </c>
      <c r="D11" s="485" t="s">
        <v>779</v>
      </c>
      <c r="E11" s="473">
        <v>550</v>
      </c>
      <c r="F11" s="528">
        <v>9350</v>
      </c>
      <c r="G11" s="528">
        <v>28050</v>
      </c>
      <c r="H11" s="46">
        <v>42809</v>
      </c>
      <c r="I11" s="294">
        <v>4675</v>
      </c>
      <c r="J11" s="124">
        <v>42835</v>
      </c>
      <c r="K11" s="103">
        <v>4675</v>
      </c>
    </row>
    <row r="12" spans="1:11" ht="12.75">
      <c r="A12" s="474"/>
      <c r="B12" s="474"/>
      <c r="C12" s="483"/>
      <c r="D12" s="486"/>
      <c r="E12" s="474"/>
      <c r="F12" s="474"/>
      <c r="G12" s="474"/>
      <c r="H12" s="46">
        <v>42840</v>
      </c>
      <c r="I12" s="294">
        <v>4675</v>
      </c>
      <c r="J12" s="124">
        <v>42842</v>
      </c>
      <c r="K12" s="103">
        <v>4675</v>
      </c>
    </row>
    <row r="13" spans="1:11" ht="12.75">
      <c r="A13" s="474"/>
      <c r="B13" s="474"/>
      <c r="C13" s="483"/>
      <c r="D13" s="486"/>
      <c r="E13" s="474"/>
      <c r="F13" s="474"/>
      <c r="G13" s="474"/>
      <c r="H13" s="46">
        <v>42870</v>
      </c>
      <c r="I13" s="294">
        <v>4675</v>
      </c>
      <c r="J13" s="124">
        <v>42878</v>
      </c>
      <c r="K13" s="103">
        <v>4675</v>
      </c>
    </row>
    <row r="14" spans="1:11" ht="12.75">
      <c r="A14" s="474"/>
      <c r="B14" s="474"/>
      <c r="C14" s="483"/>
      <c r="D14" s="486"/>
      <c r="E14" s="474"/>
      <c r="F14" s="474"/>
      <c r="G14" s="474"/>
      <c r="H14" s="46">
        <v>42901</v>
      </c>
      <c r="I14" s="294">
        <v>4675</v>
      </c>
      <c r="J14" s="124">
        <v>42902</v>
      </c>
      <c r="K14" s="103">
        <v>4675</v>
      </c>
    </row>
    <row r="15" spans="1:11" ht="12.75">
      <c r="A15" s="474"/>
      <c r="B15" s="474"/>
      <c r="C15" s="483"/>
      <c r="D15" s="486"/>
      <c r="E15" s="474"/>
      <c r="F15" s="474"/>
      <c r="G15" s="474"/>
      <c r="H15" s="46">
        <v>42931</v>
      </c>
      <c r="I15" s="294">
        <v>4675</v>
      </c>
      <c r="J15" s="124">
        <v>42933</v>
      </c>
      <c r="K15" s="103">
        <v>4675</v>
      </c>
    </row>
    <row r="16" spans="1:11" ht="12.75">
      <c r="A16" s="475"/>
      <c r="B16" s="475"/>
      <c r="C16" s="484"/>
      <c r="D16" s="487"/>
      <c r="E16" s="475"/>
      <c r="F16" s="475"/>
      <c r="G16" s="475"/>
      <c r="H16" s="46">
        <v>42962</v>
      </c>
      <c r="I16" s="294">
        <v>4675</v>
      </c>
      <c r="J16" s="124">
        <v>42962</v>
      </c>
      <c r="K16" s="103">
        <v>4675</v>
      </c>
    </row>
    <row r="17" spans="1:11" ht="12.75" customHeight="1">
      <c r="A17" s="476">
        <v>24</v>
      </c>
      <c r="B17" s="476" t="s">
        <v>123</v>
      </c>
      <c r="C17" s="477">
        <v>2400406</v>
      </c>
      <c r="D17" s="425" t="s">
        <v>780</v>
      </c>
      <c r="E17" s="447">
        <v>112</v>
      </c>
      <c r="F17" s="527">
        <v>1904</v>
      </c>
      <c r="G17" s="527">
        <v>5712</v>
      </c>
      <c r="H17" s="21">
        <v>42809</v>
      </c>
      <c r="I17" s="293">
        <v>1142.4</v>
      </c>
      <c r="J17" s="23">
        <v>42809</v>
      </c>
      <c r="K17" s="24">
        <v>1142.4</v>
      </c>
    </row>
    <row r="18" spans="1:11" ht="12.75">
      <c r="A18" s="476"/>
      <c r="B18" s="476"/>
      <c r="C18" s="478"/>
      <c r="D18" s="492"/>
      <c r="E18" s="476"/>
      <c r="F18" s="476"/>
      <c r="G18" s="476"/>
      <c r="H18" s="21">
        <v>42840</v>
      </c>
      <c r="I18" s="293">
        <v>1142.4</v>
      </c>
      <c r="J18" s="23">
        <v>42853</v>
      </c>
      <c r="K18" s="24">
        <v>1142.4</v>
      </c>
    </row>
    <row r="19" spans="1:11" ht="12.75">
      <c r="A19" s="476"/>
      <c r="B19" s="476"/>
      <c r="C19" s="478"/>
      <c r="D19" s="492"/>
      <c r="E19" s="476"/>
      <c r="F19" s="476"/>
      <c r="G19" s="476"/>
      <c r="H19" s="21">
        <v>42870</v>
      </c>
      <c r="I19" s="293">
        <v>1142.4</v>
      </c>
      <c r="J19" s="23">
        <v>42870</v>
      </c>
      <c r="K19" s="24">
        <v>1142.4</v>
      </c>
    </row>
    <row r="20" spans="1:11" ht="12.75">
      <c r="A20" s="476"/>
      <c r="B20" s="476"/>
      <c r="C20" s="478"/>
      <c r="D20" s="492"/>
      <c r="E20" s="476"/>
      <c r="F20" s="476"/>
      <c r="G20" s="476"/>
      <c r="H20" s="21">
        <v>42901</v>
      </c>
      <c r="I20" s="293">
        <v>1142.4</v>
      </c>
      <c r="J20" s="23">
        <v>42898</v>
      </c>
      <c r="K20" s="24">
        <v>1142.4</v>
      </c>
    </row>
    <row r="21" spans="1:11" ht="12.75">
      <c r="A21" s="448"/>
      <c r="B21" s="448"/>
      <c r="C21" s="432"/>
      <c r="D21" s="453"/>
      <c r="E21" s="448"/>
      <c r="F21" s="448"/>
      <c r="G21" s="448"/>
      <c r="H21" s="21">
        <v>42931</v>
      </c>
      <c r="I21" s="293">
        <v>1142.4</v>
      </c>
      <c r="J21" s="23">
        <v>42935</v>
      </c>
      <c r="K21" s="24">
        <v>1142.4</v>
      </c>
    </row>
    <row r="22" spans="1:11" ht="12.75" customHeight="1">
      <c r="A22" s="473">
        <v>24</v>
      </c>
      <c r="B22" s="473" t="s">
        <v>123</v>
      </c>
      <c r="C22" s="482">
        <v>2400505</v>
      </c>
      <c r="D22" s="485" t="s">
        <v>781</v>
      </c>
      <c r="E22" s="473">
        <v>328</v>
      </c>
      <c r="F22" s="528">
        <v>5576</v>
      </c>
      <c r="G22" s="528">
        <v>16728</v>
      </c>
      <c r="H22" s="46">
        <v>42809</v>
      </c>
      <c r="I22" s="288">
        <v>2788</v>
      </c>
      <c r="J22" s="124">
        <v>42891</v>
      </c>
      <c r="K22" s="103">
        <v>2788</v>
      </c>
    </row>
    <row r="23" spans="1:11" ht="12.75">
      <c r="A23" s="474"/>
      <c r="B23" s="474"/>
      <c r="C23" s="483"/>
      <c r="D23" s="486"/>
      <c r="E23" s="474"/>
      <c r="F23" s="474"/>
      <c r="G23" s="474"/>
      <c r="H23" s="46">
        <v>42840</v>
      </c>
      <c r="I23" s="288">
        <v>2788</v>
      </c>
      <c r="J23" s="124">
        <v>42891</v>
      </c>
      <c r="K23" s="103">
        <v>2788</v>
      </c>
    </row>
    <row r="24" spans="1:11" ht="12.75">
      <c r="A24" s="474"/>
      <c r="B24" s="474"/>
      <c r="C24" s="483"/>
      <c r="D24" s="486"/>
      <c r="E24" s="474"/>
      <c r="F24" s="474"/>
      <c r="G24" s="474"/>
      <c r="H24" s="46">
        <v>42870</v>
      </c>
      <c r="I24" s="288">
        <v>2788</v>
      </c>
      <c r="J24" s="124">
        <v>42891</v>
      </c>
      <c r="K24" s="103">
        <v>2788</v>
      </c>
    </row>
    <row r="25" spans="1:11" ht="12.75">
      <c r="A25" s="474"/>
      <c r="B25" s="474"/>
      <c r="C25" s="483"/>
      <c r="D25" s="486"/>
      <c r="E25" s="474"/>
      <c r="F25" s="474"/>
      <c r="G25" s="474"/>
      <c r="H25" s="46">
        <v>42901</v>
      </c>
      <c r="I25" s="288">
        <v>2788</v>
      </c>
      <c r="J25" s="124">
        <v>42899</v>
      </c>
      <c r="K25" s="103">
        <v>2788</v>
      </c>
    </row>
    <row r="26" spans="1:11" ht="12.75">
      <c r="A26" s="474"/>
      <c r="B26" s="474"/>
      <c r="C26" s="483"/>
      <c r="D26" s="486"/>
      <c r="E26" s="474"/>
      <c r="F26" s="474"/>
      <c r="G26" s="474"/>
      <c r="H26" s="46">
        <v>42931</v>
      </c>
      <c r="I26" s="288">
        <v>2788</v>
      </c>
      <c r="J26" s="124">
        <v>42934</v>
      </c>
      <c r="K26" s="103">
        <v>2788</v>
      </c>
    </row>
    <row r="27" spans="1:11" ht="12.75">
      <c r="A27" s="475"/>
      <c r="B27" s="475"/>
      <c r="C27" s="484"/>
      <c r="D27" s="487"/>
      <c r="E27" s="475"/>
      <c r="F27" s="475"/>
      <c r="G27" s="475"/>
      <c r="H27" s="46">
        <v>42962</v>
      </c>
      <c r="I27" s="288">
        <v>2788</v>
      </c>
      <c r="J27" s="124">
        <v>42968</v>
      </c>
      <c r="K27" s="103">
        <v>2788</v>
      </c>
    </row>
    <row r="28" spans="1:11" ht="12.75" customHeight="1">
      <c r="A28" s="447">
        <v>24</v>
      </c>
      <c r="B28" s="447" t="s">
        <v>123</v>
      </c>
      <c r="C28" s="477">
        <v>2400604</v>
      </c>
      <c r="D28" s="425" t="s">
        <v>782</v>
      </c>
      <c r="E28" s="447">
        <v>227</v>
      </c>
      <c r="F28" s="529">
        <v>3859</v>
      </c>
      <c r="G28" s="529">
        <v>11577</v>
      </c>
      <c r="H28" s="21">
        <v>42809</v>
      </c>
      <c r="I28" s="287">
        <v>1929.5</v>
      </c>
      <c r="J28" s="148"/>
      <c r="K28" s="75"/>
    </row>
    <row r="29" spans="1:11" ht="12.75">
      <c r="A29" s="476"/>
      <c r="B29" s="476"/>
      <c r="C29" s="478"/>
      <c r="D29" s="492"/>
      <c r="E29" s="476"/>
      <c r="F29" s="476"/>
      <c r="G29" s="476"/>
      <c r="H29" s="21">
        <v>42840</v>
      </c>
      <c r="I29" s="287">
        <v>1929.5</v>
      </c>
      <c r="J29" s="148"/>
      <c r="K29" s="75"/>
    </row>
    <row r="30" spans="1:11" ht="12.75">
      <c r="A30" s="476"/>
      <c r="B30" s="476"/>
      <c r="C30" s="478"/>
      <c r="D30" s="492"/>
      <c r="E30" s="476"/>
      <c r="F30" s="476"/>
      <c r="G30" s="476"/>
      <c r="H30" s="21">
        <v>42870</v>
      </c>
      <c r="I30" s="287">
        <v>1929.5</v>
      </c>
      <c r="J30" s="148"/>
      <c r="K30" s="75"/>
    </row>
    <row r="31" spans="1:11" ht="12.75">
      <c r="A31" s="476"/>
      <c r="B31" s="476"/>
      <c r="C31" s="478"/>
      <c r="D31" s="492"/>
      <c r="E31" s="476"/>
      <c r="F31" s="476"/>
      <c r="G31" s="476"/>
      <c r="H31" s="21">
        <v>42901</v>
      </c>
      <c r="I31" s="287">
        <v>1929.5</v>
      </c>
      <c r="J31" s="148"/>
      <c r="K31" s="75"/>
    </row>
    <row r="32" spans="1:11" ht="12.75">
      <c r="A32" s="476"/>
      <c r="B32" s="476"/>
      <c r="C32" s="478"/>
      <c r="D32" s="492"/>
      <c r="E32" s="476"/>
      <c r="F32" s="476"/>
      <c r="G32" s="476"/>
      <c r="H32" s="21">
        <v>42931</v>
      </c>
      <c r="I32" s="287">
        <v>1929.5</v>
      </c>
      <c r="J32" s="148"/>
      <c r="K32" s="75"/>
    </row>
    <row r="33" spans="1:11" ht="12.75">
      <c r="A33" s="448"/>
      <c r="B33" s="448"/>
      <c r="C33" s="432"/>
      <c r="D33" s="453"/>
      <c r="E33" s="448"/>
      <c r="F33" s="448"/>
      <c r="G33" s="448"/>
      <c r="H33" s="21">
        <v>42962</v>
      </c>
      <c r="I33" s="287">
        <v>1929.5</v>
      </c>
      <c r="J33" s="148"/>
      <c r="K33" s="75"/>
    </row>
    <row r="34" spans="1:11" ht="12.75" customHeight="1">
      <c r="A34" s="473">
        <v>24</v>
      </c>
      <c r="B34" s="473" t="s">
        <v>123</v>
      </c>
      <c r="C34" s="482">
        <v>2400703</v>
      </c>
      <c r="D34" s="485" t="s">
        <v>783</v>
      </c>
      <c r="E34" s="473">
        <v>60</v>
      </c>
      <c r="F34" s="528">
        <v>1020</v>
      </c>
      <c r="G34" s="528">
        <v>3060</v>
      </c>
      <c r="H34" s="46">
        <v>42809</v>
      </c>
      <c r="I34" s="288">
        <v>765</v>
      </c>
      <c r="J34" s="185">
        <v>42807</v>
      </c>
      <c r="K34" s="138">
        <v>765</v>
      </c>
    </row>
    <row r="35" spans="1:11" ht="12.75">
      <c r="A35" s="474"/>
      <c r="B35" s="474" t="s">
        <v>123</v>
      </c>
      <c r="C35" s="483"/>
      <c r="D35" s="486"/>
      <c r="E35" s="474"/>
      <c r="F35" s="474"/>
      <c r="G35" s="474"/>
      <c r="H35" s="46">
        <v>42840</v>
      </c>
      <c r="I35" s="288">
        <v>765</v>
      </c>
      <c r="J35" s="185">
        <v>42842</v>
      </c>
      <c r="K35" s="138">
        <v>765</v>
      </c>
    </row>
    <row r="36" spans="1:11" ht="12.75">
      <c r="A36" s="474"/>
      <c r="B36" s="474" t="s">
        <v>123</v>
      </c>
      <c r="C36" s="483"/>
      <c r="D36" s="486"/>
      <c r="E36" s="474"/>
      <c r="F36" s="474"/>
      <c r="G36" s="474"/>
      <c r="H36" s="46">
        <v>42870</v>
      </c>
      <c r="I36" s="288">
        <v>765</v>
      </c>
      <c r="J36" s="185">
        <v>42866</v>
      </c>
      <c r="K36" s="138">
        <v>765</v>
      </c>
    </row>
    <row r="37" spans="1:11" ht="12.75">
      <c r="A37" s="475"/>
      <c r="B37" s="475" t="s">
        <v>123</v>
      </c>
      <c r="C37" s="484"/>
      <c r="D37" s="487"/>
      <c r="E37" s="475"/>
      <c r="F37" s="475"/>
      <c r="G37" s="475"/>
      <c r="H37" s="46">
        <v>42901</v>
      </c>
      <c r="I37" s="288">
        <v>765</v>
      </c>
      <c r="J37" s="185">
        <v>42900</v>
      </c>
      <c r="K37" s="138">
        <v>765</v>
      </c>
    </row>
    <row r="38" spans="1:11" ht="12.75" customHeight="1">
      <c r="A38" s="447">
        <v>24</v>
      </c>
      <c r="B38" s="447" t="s">
        <v>123</v>
      </c>
      <c r="C38" s="477">
        <v>2400901</v>
      </c>
      <c r="D38" s="425" t="s">
        <v>784</v>
      </c>
      <c r="E38" s="447">
        <v>396</v>
      </c>
      <c r="F38" s="529">
        <v>6732</v>
      </c>
      <c r="G38" s="529">
        <v>20196</v>
      </c>
      <c r="H38" s="21">
        <v>42809</v>
      </c>
      <c r="I38" s="287">
        <v>3366</v>
      </c>
      <c r="J38" s="148"/>
      <c r="K38" s="75"/>
    </row>
    <row r="39" spans="1:11" ht="12.75">
      <c r="A39" s="476"/>
      <c r="B39" s="476" t="s">
        <v>123</v>
      </c>
      <c r="C39" s="478"/>
      <c r="D39" s="492"/>
      <c r="E39" s="476"/>
      <c r="F39" s="476"/>
      <c r="G39" s="476"/>
      <c r="H39" s="21">
        <v>42840</v>
      </c>
      <c r="I39" s="287">
        <v>3366</v>
      </c>
      <c r="J39" s="23"/>
      <c r="K39" s="24"/>
    </row>
    <row r="40" spans="1:11" ht="12.75">
      <c r="A40" s="476"/>
      <c r="B40" s="476" t="s">
        <v>123</v>
      </c>
      <c r="C40" s="478"/>
      <c r="D40" s="492"/>
      <c r="E40" s="476"/>
      <c r="F40" s="476"/>
      <c r="G40" s="476"/>
      <c r="H40" s="21">
        <v>42870</v>
      </c>
      <c r="I40" s="287">
        <v>3366</v>
      </c>
      <c r="J40" s="23"/>
      <c r="K40" s="24"/>
    </row>
    <row r="41" spans="1:11" ht="12.75">
      <c r="A41" s="476"/>
      <c r="B41" s="476" t="s">
        <v>123</v>
      </c>
      <c r="C41" s="478"/>
      <c r="D41" s="492"/>
      <c r="E41" s="476"/>
      <c r="F41" s="476"/>
      <c r="G41" s="476"/>
      <c r="H41" s="21">
        <v>42901</v>
      </c>
      <c r="I41" s="287">
        <v>3366</v>
      </c>
      <c r="J41" s="23"/>
      <c r="K41" s="24"/>
    </row>
    <row r="42" spans="1:11" ht="12.75">
      <c r="A42" s="476"/>
      <c r="B42" s="476" t="s">
        <v>123</v>
      </c>
      <c r="C42" s="478"/>
      <c r="D42" s="492"/>
      <c r="E42" s="476"/>
      <c r="F42" s="476"/>
      <c r="G42" s="476"/>
      <c r="H42" s="21">
        <v>42931</v>
      </c>
      <c r="I42" s="287">
        <v>3366</v>
      </c>
      <c r="J42" s="23"/>
      <c r="K42" s="24"/>
    </row>
    <row r="43" spans="1:11" ht="12.75">
      <c r="A43" s="448"/>
      <c r="B43" s="448" t="s">
        <v>123</v>
      </c>
      <c r="C43" s="432"/>
      <c r="D43" s="453"/>
      <c r="E43" s="448"/>
      <c r="F43" s="448"/>
      <c r="G43" s="448"/>
      <c r="H43" s="21">
        <v>42962</v>
      </c>
      <c r="I43" s="287">
        <v>3366</v>
      </c>
      <c r="J43" s="23"/>
      <c r="K43" s="24"/>
    </row>
    <row r="44" spans="1:11" ht="12.75">
      <c r="A44" s="534">
        <v>24</v>
      </c>
      <c r="B44" s="473" t="s">
        <v>123</v>
      </c>
      <c r="C44" s="482">
        <v>2401008</v>
      </c>
      <c r="D44" s="536" t="s">
        <v>785</v>
      </c>
      <c r="E44" s="488">
        <v>1286</v>
      </c>
      <c r="F44" s="528">
        <v>21862</v>
      </c>
      <c r="G44" s="528">
        <v>65586</v>
      </c>
      <c r="H44" s="46">
        <v>42809</v>
      </c>
      <c r="I44" s="288">
        <v>10931</v>
      </c>
      <c r="J44" s="48">
        <v>42977</v>
      </c>
      <c r="K44" s="104">
        <v>10931</v>
      </c>
    </row>
    <row r="45" spans="1:11" ht="12.75">
      <c r="A45" s="535"/>
      <c r="B45" s="474" t="s">
        <v>123</v>
      </c>
      <c r="C45" s="483"/>
      <c r="D45" s="537"/>
      <c r="E45" s="474"/>
      <c r="F45" s="474"/>
      <c r="G45" s="474"/>
      <c r="H45" s="46">
        <v>42840</v>
      </c>
      <c r="I45" s="288">
        <v>10931</v>
      </c>
      <c r="J45" s="48">
        <v>42977</v>
      </c>
      <c r="K45" s="104">
        <v>10931</v>
      </c>
    </row>
    <row r="46" spans="1:11" ht="12.75">
      <c r="A46" s="535"/>
      <c r="B46" s="474" t="s">
        <v>123</v>
      </c>
      <c r="C46" s="483"/>
      <c r="D46" s="537"/>
      <c r="E46" s="474"/>
      <c r="F46" s="474"/>
      <c r="G46" s="474"/>
      <c r="H46" s="46">
        <v>42870</v>
      </c>
      <c r="I46" s="288">
        <v>10931</v>
      </c>
      <c r="J46" s="48">
        <v>42943</v>
      </c>
      <c r="K46" s="104">
        <v>10931</v>
      </c>
    </row>
    <row r="47" spans="1:11" ht="12.75">
      <c r="A47" s="535"/>
      <c r="B47" s="474" t="s">
        <v>123</v>
      </c>
      <c r="C47" s="483"/>
      <c r="D47" s="537"/>
      <c r="E47" s="474"/>
      <c r="F47" s="474"/>
      <c r="G47" s="474"/>
      <c r="H47" s="46">
        <v>42901</v>
      </c>
      <c r="I47" s="288">
        <v>10931</v>
      </c>
      <c r="J47" s="48">
        <v>42943</v>
      </c>
      <c r="K47" s="104">
        <v>10931</v>
      </c>
    </row>
    <row r="48" spans="1:11" ht="12.75">
      <c r="A48" s="535"/>
      <c r="B48" s="474" t="s">
        <v>123</v>
      </c>
      <c r="C48" s="483"/>
      <c r="D48" s="537"/>
      <c r="E48" s="474"/>
      <c r="F48" s="474"/>
      <c r="G48" s="474"/>
      <c r="H48" s="46">
        <v>42931</v>
      </c>
      <c r="I48" s="288">
        <v>10931</v>
      </c>
      <c r="J48" s="48">
        <v>42943</v>
      </c>
      <c r="K48" s="104">
        <v>10931</v>
      </c>
    </row>
    <row r="49" spans="1:11" ht="12.75">
      <c r="A49" s="535"/>
      <c r="B49" s="474" t="s">
        <v>123</v>
      </c>
      <c r="C49" s="483"/>
      <c r="D49" s="537"/>
      <c r="E49" s="474"/>
      <c r="F49" s="474"/>
      <c r="G49" s="474"/>
      <c r="H49" s="46">
        <v>42962</v>
      </c>
      <c r="I49" s="288">
        <v>10931</v>
      </c>
      <c r="J49" s="48">
        <v>42977</v>
      </c>
      <c r="K49" s="104">
        <v>10931</v>
      </c>
    </row>
    <row r="50" spans="1:11" ht="12.75" customHeight="1">
      <c r="A50" s="447">
        <v>24</v>
      </c>
      <c r="B50" s="447" t="s">
        <v>123</v>
      </c>
      <c r="C50" s="477">
        <v>2401107</v>
      </c>
      <c r="D50" s="425" t="s">
        <v>786</v>
      </c>
      <c r="E50" s="447">
        <v>103</v>
      </c>
      <c r="F50" s="529">
        <v>1751</v>
      </c>
      <c r="G50" s="529">
        <v>5253</v>
      </c>
      <c r="H50" s="21">
        <v>42809</v>
      </c>
      <c r="I50" s="287">
        <v>1050.6</v>
      </c>
      <c r="J50" s="148"/>
      <c r="K50" s="75"/>
    </row>
    <row r="51" spans="1:11" ht="12.75">
      <c r="A51" s="476"/>
      <c r="B51" s="476" t="s">
        <v>123</v>
      </c>
      <c r="C51" s="478"/>
      <c r="D51" s="492"/>
      <c r="E51" s="476"/>
      <c r="F51" s="476"/>
      <c r="G51" s="476"/>
      <c r="H51" s="21">
        <v>42840</v>
      </c>
      <c r="I51" s="287">
        <v>1050.6</v>
      </c>
      <c r="J51" s="148"/>
      <c r="K51" s="75"/>
    </row>
    <row r="52" spans="1:11" ht="12.75">
      <c r="A52" s="476"/>
      <c r="B52" s="476" t="s">
        <v>123</v>
      </c>
      <c r="C52" s="478"/>
      <c r="D52" s="492"/>
      <c r="E52" s="476"/>
      <c r="F52" s="476"/>
      <c r="G52" s="476"/>
      <c r="H52" s="21">
        <v>42870</v>
      </c>
      <c r="I52" s="287">
        <v>1050.6</v>
      </c>
      <c r="J52" s="148"/>
      <c r="K52" s="75"/>
    </row>
    <row r="53" spans="1:11" ht="12.75">
      <c r="A53" s="476"/>
      <c r="B53" s="476" t="s">
        <v>123</v>
      </c>
      <c r="C53" s="478"/>
      <c r="D53" s="492"/>
      <c r="E53" s="476"/>
      <c r="F53" s="476"/>
      <c r="G53" s="476"/>
      <c r="H53" s="21">
        <v>42901</v>
      </c>
      <c r="I53" s="287">
        <v>1050.6</v>
      </c>
      <c r="J53" s="148"/>
      <c r="K53" s="75"/>
    </row>
    <row r="54" spans="1:11" ht="12.75">
      <c r="A54" s="448"/>
      <c r="B54" s="448" t="s">
        <v>123</v>
      </c>
      <c r="C54" s="432"/>
      <c r="D54" s="453"/>
      <c r="E54" s="448"/>
      <c r="F54" s="448"/>
      <c r="G54" s="448"/>
      <c r="H54" s="21">
        <v>42931</v>
      </c>
      <c r="I54" s="287">
        <v>1050.6</v>
      </c>
      <c r="J54" s="148"/>
      <c r="K54" s="75"/>
    </row>
    <row r="55" spans="1:11" ht="12.75" customHeight="1">
      <c r="A55" s="473">
        <v>24</v>
      </c>
      <c r="B55" s="473" t="s">
        <v>123</v>
      </c>
      <c r="C55" s="482">
        <v>2401305</v>
      </c>
      <c r="D55" s="485" t="s">
        <v>787</v>
      </c>
      <c r="E55" s="473">
        <v>395</v>
      </c>
      <c r="F55" s="528">
        <v>6715</v>
      </c>
      <c r="G55" s="528">
        <v>20145</v>
      </c>
      <c r="H55" s="46">
        <v>42809</v>
      </c>
      <c r="I55" s="288">
        <v>3357.5</v>
      </c>
      <c r="J55" s="185">
        <v>42860</v>
      </c>
      <c r="K55" s="138">
        <v>3357.5</v>
      </c>
    </row>
    <row r="56" spans="1:11" ht="12.75">
      <c r="A56" s="474"/>
      <c r="B56" s="474" t="s">
        <v>123</v>
      </c>
      <c r="C56" s="483"/>
      <c r="D56" s="486"/>
      <c r="E56" s="474"/>
      <c r="F56" s="474"/>
      <c r="G56" s="474"/>
      <c r="H56" s="46">
        <v>42840</v>
      </c>
      <c r="I56" s="288">
        <v>3357.5</v>
      </c>
      <c r="J56" s="185">
        <v>42860</v>
      </c>
      <c r="K56" s="138">
        <v>3357.5</v>
      </c>
    </row>
    <row r="57" spans="1:11" ht="12.75">
      <c r="A57" s="474"/>
      <c r="B57" s="474" t="s">
        <v>123</v>
      </c>
      <c r="C57" s="483"/>
      <c r="D57" s="486"/>
      <c r="E57" s="474"/>
      <c r="F57" s="474"/>
      <c r="G57" s="474"/>
      <c r="H57" s="46">
        <v>42870</v>
      </c>
      <c r="I57" s="288">
        <v>3357.5</v>
      </c>
      <c r="J57" s="185">
        <v>42870</v>
      </c>
      <c r="K57" s="138">
        <v>3357.5</v>
      </c>
    </row>
    <row r="58" spans="1:11" ht="12.75">
      <c r="A58" s="474"/>
      <c r="B58" s="474" t="s">
        <v>123</v>
      </c>
      <c r="C58" s="483"/>
      <c r="D58" s="486"/>
      <c r="E58" s="474"/>
      <c r="F58" s="474"/>
      <c r="G58" s="474"/>
      <c r="H58" s="46">
        <v>42901</v>
      </c>
      <c r="I58" s="288">
        <v>3357.5</v>
      </c>
      <c r="J58" s="185">
        <v>42900</v>
      </c>
      <c r="K58" s="138">
        <v>3357.5</v>
      </c>
    </row>
    <row r="59" spans="1:11" ht="12.75">
      <c r="A59" s="474"/>
      <c r="B59" s="474" t="s">
        <v>123</v>
      </c>
      <c r="C59" s="483"/>
      <c r="D59" s="486"/>
      <c r="E59" s="474"/>
      <c r="F59" s="474"/>
      <c r="G59" s="474"/>
      <c r="H59" s="46">
        <v>42931</v>
      </c>
      <c r="I59" s="288">
        <v>3357.5</v>
      </c>
      <c r="J59" s="185">
        <v>42935</v>
      </c>
      <c r="K59" s="138">
        <v>3357.5</v>
      </c>
    </row>
    <row r="60" spans="1:11" ht="12.75">
      <c r="A60" s="475"/>
      <c r="B60" s="475" t="s">
        <v>123</v>
      </c>
      <c r="C60" s="484"/>
      <c r="D60" s="487"/>
      <c r="E60" s="475"/>
      <c r="F60" s="475"/>
      <c r="G60" s="475"/>
      <c r="H60" s="46">
        <v>42962</v>
      </c>
      <c r="I60" s="288">
        <v>3357.5</v>
      </c>
      <c r="J60" s="185"/>
      <c r="K60" s="138"/>
    </row>
    <row r="61" spans="1:11" ht="12.75">
      <c r="A61" s="447">
        <v>24</v>
      </c>
      <c r="B61" s="447" t="s">
        <v>123</v>
      </c>
      <c r="C61" s="477">
        <v>2401453</v>
      </c>
      <c r="D61" s="425" t="s">
        <v>788</v>
      </c>
      <c r="E61" s="447">
        <v>546</v>
      </c>
      <c r="F61" s="529">
        <v>9282</v>
      </c>
      <c r="G61" s="529">
        <v>27846</v>
      </c>
      <c r="H61" s="21">
        <v>42809</v>
      </c>
      <c r="I61" s="287">
        <v>4641</v>
      </c>
      <c r="J61" s="148"/>
      <c r="K61" s="75"/>
    </row>
    <row r="62" spans="1:11" ht="12.75">
      <c r="A62" s="476"/>
      <c r="B62" s="476" t="s">
        <v>123</v>
      </c>
      <c r="C62" s="478"/>
      <c r="D62" s="492"/>
      <c r="E62" s="476"/>
      <c r="F62" s="476"/>
      <c r="G62" s="476"/>
      <c r="H62" s="21">
        <v>42840</v>
      </c>
      <c r="I62" s="287">
        <v>4641</v>
      </c>
      <c r="J62" s="23"/>
      <c r="K62" s="24"/>
    </row>
    <row r="63" spans="1:11" ht="12.75">
      <c r="A63" s="476"/>
      <c r="B63" s="476" t="s">
        <v>123</v>
      </c>
      <c r="C63" s="478"/>
      <c r="D63" s="492"/>
      <c r="E63" s="476"/>
      <c r="F63" s="476"/>
      <c r="G63" s="476"/>
      <c r="H63" s="21">
        <v>42870</v>
      </c>
      <c r="I63" s="287">
        <v>4641</v>
      </c>
      <c r="J63" s="23"/>
      <c r="K63" s="24"/>
    </row>
    <row r="64" spans="1:11" ht="12.75">
      <c r="A64" s="476"/>
      <c r="B64" s="476" t="s">
        <v>123</v>
      </c>
      <c r="C64" s="478"/>
      <c r="D64" s="492"/>
      <c r="E64" s="476"/>
      <c r="F64" s="476"/>
      <c r="G64" s="476"/>
      <c r="H64" s="21">
        <v>42901</v>
      </c>
      <c r="I64" s="287">
        <v>4641</v>
      </c>
      <c r="J64" s="23"/>
      <c r="K64" s="24"/>
    </row>
    <row r="65" spans="1:11" ht="12.75">
      <c r="A65" s="476"/>
      <c r="B65" s="476" t="s">
        <v>123</v>
      </c>
      <c r="C65" s="478"/>
      <c r="D65" s="492"/>
      <c r="E65" s="476"/>
      <c r="F65" s="476"/>
      <c r="G65" s="476"/>
      <c r="H65" s="21">
        <v>42931</v>
      </c>
      <c r="I65" s="287">
        <v>4641</v>
      </c>
      <c r="J65" s="23"/>
      <c r="K65" s="24"/>
    </row>
    <row r="66" spans="1:11" ht="12.75">
      <c r="A66" s="448"/>
      <c r="B66" s="448" t="s">
        <v>123</v>
      </c>
      <c r="C66" s="432"/>
      <c r="D66" s="453"/>
      <c r="E66" s="448"/>
      <c r="F66" s="448"/>
      <c r="G66" s="448"/>
      <c r="H66" s="21">
        <v>42962</v>
      </c>
      <c r="I66" s="287">
        <v>4641</v>
      </c>
      <c r="J66" s="148"/>
      <c r="K66" s="75"/>
    </row>
    <row r="67" spans="1:11" ht="12.75">
      <c r="A67" s="473">
        <v>24</v>
      </c>
      <c r="B67" s="473" t="s">
        <v>123</v>
      </c>
      <c r="C67" s="482">
        <v>2401651</v>
      </c>
      <c r="D67" s="485" t="s">
        <v>789</v>
      </c>
      <c r="E67" s="473">
        <v>321</v>
      </c>
      <c r="F67" s="528">
        <v>5457</v>
      </c>
      <c r="G67" s="528">
        <v>16371</v>
      </c>
      <c r="H67" s="46">
        <v>42809</v>
      </c>
      <c r="I67" s="288">
        <v>2728.5</v>
      </c>
      <c r="J67" s="124">
        <v>42972</v>
      </c>
      <c r="K67" s="103">
        <v>2728.5</v>
      </c>
    </row>
    <row r="68" spans="1:11" ht="12.75">
      <c r="A68" s="474"/>
      <c r="B68" s="474" t="s">
        <v>123</v>
      </c>
      <c r="C68" s="483"/>
      <c r="D68" s="486"/>
      <c r="E68" s="474"/>
      <c r="F68" s="474"/>
      <c r="G68" s="474"/>
      <c r="H68" s="46">
        <v>42840</v>
      </c>
      <c r="I68" s="288">
        <v>2728.5</v>
      </c>
      <c r="J68" s="124">
        <v>42978</v>
      </c>
      <c r="K68" s="103">
        <v>2728.5</v>
      </c>
    </row>
    <row r="69" spans="1:11" ht="12.75">
      <c r="A69" s="474"/>
      <c r="B69" s="474" t="s">
        <v>123</v>
      </c>
      <c r="C69" s="483"/>
      <c r="D69" s="486"/>
      <c r="E69" s="474"/>
      <c r="F69" s="474"/>
      <c r="G69" s="474"/>
      <c r="H69" s="46">
        <v>42870</v>
      </c>
      <c r="I69" s="288">
        <v>2728.5</v>
      </c>
      <c r="J69" s="124">
        <v>42983</v>
      </c>
      <c r="K69" s="103">
        <v>2728.5</v>
      </c>
    </row>
    <row r="70" spans="1:11" ht="12.75">
      <c r="A70" s="474"/>
      <c r="B70" s="474" t="s">
        <v>123</v>
      </c>
      <c r="C70" s="483"/>
      <c r="D70" s="486"/>
      <c r="E70" s="474"/>
      <c r="F70" s="474"/>
      <c r="G70" s="474"/>
      <c r="H70" s="46">
        <v>42901</v>
      </c>
      <c r="I70" s="288">
        <v>2728.5</v>
      </c>
      <c r="J70" s="124">
        <v>42971</v>
      </c>
      <c r="K70" s="103">
        <v>2728.5</v>
      </c>
    </row>
    <row r="71" spans="1:11" ht="12.75">
      <c r="A71" s="474"/>
      <c r="B71" s="474" t="s">
        <v>123</v>
      </c>
      <c r="C71" s="483"/>
      <c r="D71" s="486"/>
      <c r="E71" s="474"/>
      <c r="F71" s="474"/>
      <c r="G71" s="474"/>
      <c r="H71" s="46">
        <v>42931</v>
      </c>
      <c r="I71" s="288">
        <v>2728.5</v>
      </c>
      <c r="J71" s="124">
        <v>42971</v>
      </c>
      <c r="K71" s="103">
        <v>2728.5</v>
      </c>
    </row>
    <row r="72" spans="1:11" ht="12.75">
      <c r="A72" s="475"/>
      <c r="B72" s="475" t="s">
        <v>123</v>
      </c>
      <c r="C72" s="484"/>
      <c r="D72" s="487"/>
      <c r="E72" s="475"/>
      <c r="F72" s="475"/>
      <c r="G72" s="475"/>
      <c r="H72" s="46">
        <v>42962</v>
      </c>
      <c r="I72" s="288">
        <v>2728.5</v>
      </c>
      <c r="J72" s="124">
        <v>42971</v>
      </c>
      <c r="K72" s="103">
        <v>2728.5</v>
      </c>
    </row>
    <row r="73" spans="1:11" ht="12.75">
      <c r="A73" s="447">
        <v>24</v>
      </c>
      <c r="B73" s="447" t="s">
        <v>123</v>
      </c>
      <c r="C73" s="477">
        <v>2402006</v>
      </c>
      <c r="D73" s="425" t="s">
        <v>790</v>
      </c>
      <c r="E73" s="447">
        <v>184</v>
      </c>
      <c r="F73" s="529">
        <v>3128</v>
      </c>
      <c r="G73" s="529">
        <v>9384</v>
      </c>
      <c r="H73" s="21">
        <v>42809</v>
      </c>
      <c r="I73" s="287">
        <v>1564</v>
      </c>
      <c r="J73" s="23">
        <v>42829</v>
      </c>
      <c r="K73" s="24">
        <v>1564</v>
      </c>
    </row>
    <row r="74" spans="1:11" ht="12.75">
      <c r="A74" s="476"/>
      <c r="B74" s="476" t="s">
        <v>123</v>
      </c>
      <c r="C74" s="478"/>
      <c r="D74" s="492"/>
      <c r="E74" s="476"/>
      <c r="F74" s="476"/>
      <c r="G74" s="476"/>
      <c r="H74" s="21">
        <v>42840</v>
      </c>
      <c r="I74" s="287">
        <v>1564</v>
      </c>
      <c r="J74" s="23">
        <v>42872</v>
      </c>
      <c r="K74" s="24">
        <v>1564</v>
      </c>
    </row>
    <row r="75" spans="1:11" ht="12.75">
      <c r="A75" s="476"/>
      <c r="B75" s="476" t="s">
        <v>123</v>
      </c>
      <c r="C75" s="478"/>
      <c r="D75" s="492"/>
      <c r="E75" s="476"/>
      <c r="F75" s="476"/>
      <c r="G75" s="476"/>
      <c r="H75" s="21">
        <v>42870</v>
      </c>
      <c r="I75" s="287">
        <v>1564</v>
      </c>
      <c r="J75" s="23">
        <v>42859</v>
      </c>
      <c r="K75" s="24">
        <v>1564</v>
      </c>
    </row>
    <row r="76" spans="1:11" ht="12.75">
      <c r="A76" s="476"/>
      <c r="B76" s="476" t="s">
        <v>123</v>
      </c>
      <c r="C76" s="478"/>
      <c r="D76" s="492"/>
      <c r="E76" s="476"/>
      <c r="F76" s="476"/>
      <c r="G76" s="476"/>
      <c r="H76" s="21">
        <v>42901</v>
      </c>
      <c r="I76" s="287">
        <v>1564</v>
      </c>
      <c r="J76" s="23">
        <v>42928</v>
      </c>
      <c r="K76" s="24">
        <v>1564</v>
      </c>
    </row>
    <row r="77" spans="1:11" ht="12.75">
      <c r="A77" s="476"/>
      <c r="B77" s="476" t="s">
        <v>123</v>
      </c>
      <c r="C77" s="478"/>
      <c r="D77" s="492"/>
      <c r="E77" s="476"/>
      <c r="F77" s="476"/>
      <c r="G77" s="476"/>
      <c r="H77" s="21">
        <v>42931</v>
      </c>
      <c r="I77" s="287">
        <v>1564</v>
      </c>
      <c r="J77" s="23">
        <v>42930</v>
      </c>
      <c r="K77" s="24">
        <v>1564</v>
      </c>
    </row>
    <row r="78" spans="1:11" ht="12.75">
      <c r="A78" s="448"/>
      <c r="B78" s="448" t="s">
        <v>123</v>
      </c>
      <c r="C78" s="432"/>
      <c r="D78" s="453"/>
      <c r="E78" s="448"/>
      <c r="F78" s="448"/>
      <c r="G78" s="448"/>
      <c r="H78" s="21">
        <v>42962</v>
      </c>
      <c r="I78" s="287">
        <v>1564</v>
      </c>
      <c r="J78" s="23"/>
      <c r="K78" s="24"/>
    </row>
    <row r="79" spans="1:11" ht="12.75">
      <c r="A79" s="473">
        <v>24</v>
      </c>
      <c r="B79" s="473" t="s">
        <v>123</v>
      </c>
      <c r="C79" s="482">
        <v>2402303</v>
      </c>
      <c r="D79" s="485" t="s">
        <v>694</v>
      </c>
      <c r="E79" s="488">
        <v>1087</v>
      </c>
      <c r="F79" s="528">
        <v>18479</v>
      </c>
      <c r="G79" s="528">
        <v>55437</v>
      </c>
      <c r="H79" s="46">
        <v>42809</v>
      </c>
      <c r="I79" s="288">
        <v>9239.5</v>
      </c>
      <c r="J79" s="124">
        <v>42899</v>
      </c>
      <c r="K79" s="103">
        <v>9239.5</v>
      </c>
    </row>
    <row r="80" spans="1:11" ht="12.75">
      <c r="A80" s="474"/>
      <c r="B80" s="474" t="s">
        <v>123</v>
      </c>
      <c r="C80" s="483"/>
      <c r="D80" s="486"/>
      <c r="E80" s="474"/>
      <c r="F80" s="474"/>
      <c r="G80" s="474"/>
      <c r="H80" s="46">
        <v>42840</v>
      </c>
      <c r="I80" s="288">
        <v>9239.5</v>
      </c>
      <c r="J80" s="124">
        <v>42943</v>
      </c>
      <c r="K80" s="103">
        <v>9239.5</v>
      </c>
    </row>
    <row r="81" spans="1:11" ht="12.75">
      <c r="A81" s="474"/>
      <c r="B81" s="474" t="s">
        <v>123</v>
      </c>
      <c r="C81" s="483"/>
      <c r="D81" s="486"/>
      <c r="E81" s="474"/>
      <c r="F81" s="474"/>
      <c r="G81" s="474"/>
      <c r="H81" s="46">
        <v>42870</v>
      </c>
      <c r="I81" s="288">
        <v>9239.5</v>
      </c>
      <c r="J81" s="124">
        <v>42969</v>
      </c>
      <c r="K81" s="103">
        <v>9239.5</v>
      </c>
    </row>
    <row r="82" spans="1:11" ht="12.75">
      <c r="A82" s="474"/>
      <c r="B82" s="474" t="s">
        <v>123</v>
      </c>
      <c r="C82" s="483"/>
      <c r="D82" s="486"/>
      <c r="E82" s="474"/>
      <c r="F82" s="474"/>
      <c r="G82" s="474"/>
      <c r="H82" s="46">
        <v>42901</v>
      </c>
      <c r="I82" s="288">
        <v>9239.5</v>
      </c>
      <c r="J82" s="124">
        <v>42978</v>
      </c>
      <c r="K82" s="103">
        <v>9239.5</v>
      </c>
    </row>
    <row r="83" spans="1:11" ht="12.75">
      <c r="A83" s="474"/>
      <c r="B83" s="474" t="s">
        <v>123</v>
      </c>
      <c r="C83" s="483"/>
      <c r="D83" s="486"/>
      <c r="E83" s="474"/>
      <c r="F83" s="474"/>
      <c r="G83" s="474"/>
      <c r="H83" s="46">
        <v>42931</v>
      </c>
      <c r="I83" s="288">
        <v>9239.5</v>
      </c>
      <c r="J83" s="124"/>
      <c r="K83" s="103"/>
    </row>
    <row r="84" spans="1:11" ht="12.75">
      <c r="A84" s="475"/>
      <c r="B84" s="475" t="s">
        <v>123</v>
      </c>
      <c r="C84" s="484"/>
      <c r="D84" s="487"/>
      <c r="E84" s="475"/>
      <c r="F84" s="475"/>
      <c r="G84" s="475"/>
      <c r="H84" s="46">
        <v>42962</v>
      </c>
      <c r="I84" s="288">
        <v>9239.5</v>
      </c>
      <c r="J84" s="124"/>
      <c r="K84" s="103"/>
    </row>
    <row r="85" spans="1:11" ht="12.75" customHeight="1">
      <c r="A85" s="447">
        <v>24</v>
      </c>
      <c r="B85" s="447" t="s">
        <v>123</v>
      </c>
      <c r="C85" s="477">
        <v>2402402</v>
      </c>
      <c r="D85" s="425" t="s">
        <v>791</v>
      </c>
      <c r="E85" s="447">
        <v>193</v>
      </c>
      <c r="F85" s="529">
        <v>3281</v>
      </c>
      <c r="G85" s="529">
        <v>9843</v>
      </c>
      <c r="H85" s="21">
        <v>42809</v>
      </c>
      <c r="I85" s="287">
        <v>1640.5</v>
      </c>
      <c r="J85" s="23">
        <v>42832</v>
      </c>
      <c r="K85" s="24">
        <v>1640.5</v>
      </c>
    </row>
    <row r="86" spans="1:11" ht="12.75">
      <c r="A86" s="476"/>
      <c r="B86" s="476" t="s">
        <v>123</v>
      </c>
      <c r="C86" s="478"/>
      <c r="D86" s="492"/>
      <c r="E86" s="476"/>
      <c r="F86" s="476"/>
      <c r="G86" s="476"/>
      <c r="H86" s="21">
        <v>42840</v>
      </c>
      <c r="I86" s="287">
        <v>1640.5</v>
      </c>
      <c r="J86" s="23">
        <v>42832</v>
      </c>
      <c r="K86" s="24">
        <v>1640.5</v>
      </c>
    </row>
    <row r="87" spans="1:11" ht="12.75">
      <c r="A87" s="476"/>
      <c r="B87" s="476" t="s">
        <v>123</v>
      </c>
      <c r="C87" s="478"/>
      <c r="D87" s="492"/>
      <c r="E87" s="476"/>
      <c r="F87" s="476"/>
      <c r="G87" s="476"/>
      <c r="H87" s="21">
        <v>42870</v>
      </c>
      <c r="I87" s="287">
        <v>1640.5</v>
      </c>
      <c r="J87" s="23">
        <v>42870</v>
      </c>
      <c r="K87" s="24">
        <v>1640.5</v>
      </c>
    </row>
    <row r="88" spans="1:11" ht="12.75">
      <c r="A88" s="476"/>
      <c r="B88" s="476" t="s">
        <v>123</v>
      </c>
      <c r="C88" s="478"/>
      <c r="D88" s="492"/>
      <c r="E88" s="476"/>
      <c r="F88" s="476"/>
      <c r="G88" s="476"/>
      <c r="H88" s="21">
        <v>42901</v>
      </c>
      <c r="I88" s="287">
        <v>1640.5</v>
      </c>
      <c r="J88" s="23">
        <v>42902</v>
      </c>
      <c r="K88" s="24">
        <v>1640.5</v>
      </c>
    </row>
    <row r="89" spans="1:11" ht="12.75">
      <c r="A89" s="476"/>
      <c r="B89" s="476" t="s">
        <v>123</v>
      </c>
      <c r="C89" s="478"/>
      <c r="D89" s="492"/>
      <c r="E89" s="476"/>
      <c r="F89" s="476"/>
      <c r="G89" s="476"/>
      <c r="H89" s="21">
        <v>42931</v>
      </c>
      <c r="I89" s="287">
        <v>1640.5</v>
      </c>
      <c r="J89" s="23">
        <v>42921</v>
      </c>
      <c r="K89" s="24">
        <v>1640.5</v>
      </c>
    </row>
    <row r="90" spans="1:11" ht="12.75">
      <c r="A90" s="448"/>
      <c r="B90" s="448" t="s">
        <v>123</v>
      </c>
      <c r="C90" s="432"/>
      <c r="D90" s="453"/>
      <c r="E90" s="448"/>
      <c r="F90" s="448"/>
      <c r="G90" s="448"/>
      <c r="H90" s="21">
        <v>42962</v>
      </c>
      <c r="I90" s="287">
        <v>1640.5</v>
      </c>
      <c r="J90" s="108">
        <v>42962</v>
      </c>
      <c r="K90" s="109">
        <v>1640.5</v>
      </c>
    </row>
    <row r="91" spans="1:11" ht="12.75" customHeight="1">
      <c r="A91" s="473">
        <v>24</v>
      </c>
      <c r="B91" s="473" t="s">
        <v>123</v>
      </c>
      <c r="C91" s="482">
        <v>2402501</v>
      </c>
      <c r="D91" s="485" t="s">
        <v>792</v>
      </c>
      <c r="E91" s="473">
        <v>447</v>
      </c>
      <c r="F91" s="528">
        <v>7599</v>
      </c>
      <c r="G91" s="528">
        <v>22797</v>
      </c>
      <c r="H91" s="46">
        <v>42809</v>
      </c>
      <c r="I91" s="288">
        <v>3799.5</v>
      </c>
      <c r="J91" s="124">
        <v>42815</v>
      </c>
      <c r="K91" s="103">
        <v>3799.5</v>
      </c>
    </row>
    <row r="92" spans="1:11" ht="12.75">
      <c r="A92" s="474"/>
      <c r="B92" s="474" t="s">
        <v>123</v>
      </c>
      <c r="C92" s="483"/>
      <c r="D92" s="486"/>
      <c r="E92" s="474"/>
      <c r="F92" s="474"/>
      <c r="G92" s="474"/>
      <c r="H92" s="46">
        <v>42840</v>
      </c>
      <c r="I92" s="288">
        <v>3799.5</v>
      </c>
      <c r="J92" s="124">
        <v>42829</v>
      </c>
      <c r="K92" s="103">
        <v>3799.5</v>
      </c>
    </row>
    <row r="93" spans="1:11" ht="12.75">
      <c r="A93" s="474"/>
      <c r="B93" s="474" t="s">
        <v>123</v>
      </c>
      <c r="C93" s="483"/>
      <c r="D93" s="486"/>
      <c r="E93" s="474"/>
      <c r="F93" s="474"/>
      <c r="G93" s="474"/>
      <c r="H93" s="46">
        <v>42870</v>
      </c>
      <c r="I93" s="288">
        <v>3799.5</v>
      </c>
      <c r="J93" s="124">
        <v>42878</v>
      </c>
      <c r="K93" s="103">
        <v>3799.5</v>
      </c>
    </row>
    <row r="94" spans="1:11" ht="12.75">
      <c r="A94" s="474"/>
      <c r="B94" s="474" t="s">
        <v>123</v>
      </c>
      <c r="C94" s="483"/>
      <c r="D94" s="486"/>
      <c r="E94" s="474"/>
      <c r="F94" s="474"/>
      <c r="G94" s="474"/>
      <c r="H94" s="46">
        <v>42901</v>
      </c>
      <c r="I94" s="288">
        <v>3799.5</v>
      </c>
      <c r="J94" s="124">
        <v>42913</v>
      </c>
      <c r="K94" s="103">
        <v>3799.5</v>
      </c>
    </row>
    <row r="95" spans="1:11" ht="12.75">
      <c r="A95" s="474"/>
      <c r="B95" s="474" t="s">
        <v>123</v>
      </c>
      <c r="C95" s="483"/>
      <c r="D95" s="486"/>
      <c r="E95" s="474"/>
      <c r="F95" s="474"/>
      <c r="G95" s="474"/>
      <c r="H95" s="46">
        <v>42931</v>
      </c>
      <c r="I95" s="288">
        <v>3799.5</v>
      </c>
      <c r="J95" s="48">
        <v>42957</v>
      </c>
      <c r="K95" s="104">
        <v>3799.5</v>
      </c>
    </row>
    <row r="96" spans="1:11" ht="12.75">
      <c r="A96" s="475"/>
      <c r="B96" s="475" t="s">
        <v>123</v>
      </c>
      <c r="C96" s="484"/>
      <c r="D96" s="487"/>
      <c r="E96" s="475"/>
      <c r="F96" s="475"/>
      <c r="G96" s="475"/>
      <c r="H96" s="46">
        <v>42962</v>
      </c>
      <c r="I96" s="288">
        <v>3799.5</v>
      </c>
      <c r="J96" s="48">
        <v>42975</v>
      </c>
      <c r="K96" s="104">
        <v>3799.5</v>
      </c>
    </row>
    <row r="97" spans="1:11" ht="12.75" customHeight="1">
      <c r="A97" s="447">
        <v>24</v>
      </c>
      <c r="B97" s="447" t="s">
        <v>123</v>
      </c>
      <c r="C97" s="477">
        <v>2402709</v>
      </c>
      <c r="D97" s="425" t="s">
        <v>793</v>
      </c>
      <c r="E97" s="447">
        <v>361</v>
      </c>
      <c r="F97" s="529">
        <v>6137</v>
      </c>
      <c r="G97" s="529">
        <v>18411</v>
      </c>
      <c r="H97" s="21">
        <v>42809</v>
      </c>
      <c r="I97" s="287">
        <v>3068.5</v>
      </c>
      <c r="J97" s="148">
        <v>42814</v>
      </c>
      <c r="K97" s="75">
        <v>3068.5</v>
      </c>
    </row>
    <row r="98" spans="1:11" ht="12.75">
      <c r="A98" s="476"/>
      <c r="B98" s="476" t="s">
        <v>123</v>
      </c>
      <c r="C98" s="478"/>
      <c r="D98" s="492"/>
      <c r="E98" s="476"/>
      <c r="F98" s="476"/>
      <c r="G98" s="476"/>
      <c r="H98" s="21">
        <v>42840</v>
      </c>
      <c r="I98" s="287">
        <v>3068.5</v>
      </c>
      <c r="J98" s="148">
        <v>42832</v>
      </c>
      <c r="K98" s="75">
        <v>3068.5</v>
      </c>
    </row>
    <row r="99" spans="1:11" ht="12.75">
      <c r="A99" s="476"/>
      <c r="B99" s="476" t="s">
        <v>123</v>
      </c>
      <c r="C99" s="478"/>
      <c r="D99" s="492"/>
      <c r="E99" s="476"/>
      <c r="F99" s="476"/>
      <c r="G99" s="476"/>
      <c r="H99" s="21">
        <v>42870</v>
      </c>
      <c r="I99" s="287">
        <v>3068.5</v>
      </c>
      <c r="J99" s="148">
        <v>42860</v>
      </c>
      <c r="K99" s="75">
        <v>3068.5</v>
      </c>
    </row>
    <row r="100" spans="1:11" ht="12.75">
      <c r="A100" s="476"/>
      <c r="B100" s="476" t="s">
        <v>123</v>
      </c>
      <c r="C100" s="478"/>
      <c r="D100" s="492"/>
      <c r="E100" s="476"/>
      <c r="F100" s="476"/>
      <c r="G100" s="476"/>
      <c r="H100" s="21">
        <v>42901</v>
      </c>
      <c r="I100" s="287">
        <v>3068.5</v>
      </c>
      <c r="J100" s="148"/>
      <c r="K100" s="75"/>
    </row>
    <row r="101" spans="1:11" ht="12.75">
      <c r="A101" s="476"/>
      <c r="B101" s="476" t="s">
        <v>123</v>
      </c>
      <c r="C101" s="478"/>
      <c r="D101" s="492"/>
      <c r="E101" s="476"/>
      <c r="F101" s="476"/>
      <c r="G101" s="476"/>
      <c r="H101" s="21">
        <v>42931</v>
      </c>
      <c r="I101" s="287">
        <v>3068.5</v>
      </c>
      <c r="J101" s="148">
        <v>42926</v>
      </c>
      <c r="K101" s="75">
        <v>3068.5</v>
      </c>
    </row>
    <row r="102" spans="1:11" ht="12.75">
      <c r="A102" s="448"/>
      <c r="B102" s="448" t="s">
        <v>123</v>
      </c>
      <c r="C102" s="432"/>
      <c r="D102" s="453"/>
      <c r="E102" s="448"/>
      <c r="F102" s="448"/>
      <c r="G102" s="448"/>
      <c r="H102" s="21">
        <v>42962</v>
      </c>
      <c r="I102" s="287">
        <v>3068.5</v>
      </c>
      <c r="J102" s="148">
        <v>42957</v>
      </c>
      <c r="K102" s="75">
        <v>3068.5</v>
      </c>
    </row>
    <row r="103" spans="1:11" ht="12.75" customHeight="1">
      <c r="A103" s="473">
        <v>24</v>
      </c>
      <c r="B103" s="473" t="s">
        <v>123</v>
      </c>
      <c r="C103" s="482">
        <v>2402907</v>
      </c>
      <c r="D103" s="485" t="s">
        <v>794</v>
      </c>
      <c r="E103" s="473">
        <v>241</v>
      </c>
      <c r="F103" s="528">
        <v>4097</v>
      </c>
      <c r="G103" s="528">
        <v>12291</v>
      </c>
      <c r="H103" s="46">
        <v>42809</v>
      </c>
      <c r="I103" s="288">
        <v>2048.5</v>
      </c>
      <c r="J103" s="124">
        <v>42859</v>
      </c>
      <c r="K103" s="103">
        <v>2048.5</v>
      </c>
    </row>
    <row r="104" spans="1:11" ht="12.75">
      <c r="A104" s="474"/>
      <c r="B104" s="474" t="s">
        <v>123</v>
      </c>
      <c r="C104" s="483"/>
      <c r="D104" s="486"/>
      <c r="E104" s="474"/>
      <c r="F104" s="530"/>
      <c r="G104" s="530"/>
      <c r="H104" s="46">
        <v>42840</v>
      </c>
      <c r="I104" s="288">
        <f>I103</f>
        <v>2048.5</v>
      </c>
      <c r="J104" s="124">
        <v>42859</v>
      </c>
      <c r="K104" s="103">
        <v>2048.5</v>
      </c>
    </row>
    <row r="105" spans="1:11" ht="12.75">
      <c r="A105" s="474"/>
      <c r="B105" s="474" t="s">
        <v>123</v>
      </c>
      <c r="C105" s="483"/>
      <c r="D105" s="486"/>
      <c r="E105" s="474"/>
      <c r="F105" s="530"/>
      <c r="G105" s="530"/>
      <c r="H105" s="46">
        <v>42870</v>
      </c>
      <c r="I105" s="288">
        <f>I104</f>
        <v>2048.5</v>
      </c>
      <c r="J105" s="124">
        <v>42872</v>
      </c>
      <c r="K105" s="103">
        <v>2048.5</v>
      </c>
    </row>
    <row r="106" spans="1:11" ht="12.75">
      <c r="A106" s="474"/>
      <c r="B106" s="474" t="s">
        <v>123</v>
      </c>
      <c r="C106" s="483"/>
      <c r="D106" s="486"/>
      <c r="E106" s="474"/>
      <c r="F106" s="530"/>
      <c r="G106" s="530"/>
      <c r="H106" s="46">
        <v>42901</v>
      </c>
      <c r="I106" s="288">
        <f>I105</f>
        <v>2048.5</v>
      </c>
      <c r="J106" s="124">
        <v>42916</v>
      </c>
      <c r="K106" s="103">
        <v>2048.5</v>
      </c>
    </row>
    <row r="107" spans="1:11" ht="12.75">
      <c r="A107" s="474"/>
      <c r="B107" s="474" t="s">
        <v>123</v>
      </c>
      <c r="C107" s="483"/>
      <c r="D107" s="486"/>
      <c r="E107" s="474"/>
      <c r="F107" s="530"/>
      <c r="G107" s="530"/>
      <c r="H107" s="46">
        <v>42931</v>
      </c>
      <c r="I107" s="288">
        <f>I106</f>
        <v>2048.5</v>
      </c>
      <c r="J107" s="124">
        <v>42928</v>
      </c>
      <c r="K107" s="103">
        <v>2048.5</v>
      </c>
    </row>
    <row r="108" spans="1:11" ht="12.75">
      <c r="A108" s="474"/>
      <c r="B108" s="474" t="s">
        <v>123</v>
      </c>
      <c r="C108" s="483"/>
      <c r="D108" s="486"/>
      <c r="E108" s="474"/>
      <c r="F108" s="474"/>
      <c r="G108" s="474"/>
      <c r="H108" s="46">
        <v>42962</v>
      </c>
      <c r="I108" s="288">
        <f>I107</f>
        <v>2048.5</v>
      </c>
      <c r="J108" s="124">
        <v>42957</v>
      </c>
      <c r="K108" s="103">
        <v>2048.5</v>
      </c>
    </row>
    <row r="109" spans="1:11" ht="12.75" customHeight="1">
      <c r="A109" s="447">
        <v>24</v>
      </c>
      <c r="B109" s="447" t="s">
        <v>123</v>
      </c>
      <c r="C109" s="477">
        <v>2403103</v>
      </c>
      <c r="D109" s="425" t="s">
        <v>795</v>
      </c>
      <c r="E109" s="447">
        <v>350</v>
      </c>
      <c r="F109" s="529">
        <v>5950</v>
      </c>
      <c r="G109" s="529">
        <v>17850</v>
      </c>
      <c r="H109" s="21">
        <v>42809</v>
      </c>
      <c r="I109" s="287">
        <v>2975</v>
      </c>
      <c r="J109" s="23">
        <v>42811</v>
      </c>
      <c r="K109" s="24">
        <v>2975</v>
      </c>
    </row>
    <row r="110" spans="1:11" ht="12.75">
      <c r="A110" s="476"/>
      <c r="B110" s="476" t="s">
        <v>123</v>
      </c>
      <c r="C110" s="478"/>
      <c r="D110" s="492"/>
      <c r="E110" s="476"/>
      <c r="F110" s="476"/>
      <c r="G110" s="476"/>
      <c r="H110" s="21">
        <v>42840</v>
      </c>
      <c r="I110" s="287">
        <f>I109</f>
        <v>2975</v>
      </c>
      <c r="J110" s="23">
        <v>42811</v>
      </c>
      <c r="K110" s="24">
        <v>2975</v>
      </c>
    </row>
    <row r="111" spans="1:11" ht="12.75">
      <c r="A111" s="476"/>
      <c r="B111" s="476" t="s">
        <v>123</v>
      </c>
      <c r="C111" s="478"/>
      <c r="D111" s="492"/>
      <c r="E111" s="476"/>
      <c r="F111" s="476"/>
      <c r="G111" s="476"/>
      <c r="H111" s="21">
        <v>42870</v>
      </c>
      <c r="I111" s="287">
        <f>I110</f>
        <v>2975</v>
      </c>
      <c r="J111" s="23">
        <v>42811</v>
      </c>
      <c r="K111" s="24">
        <v>2975</v>
      </c>
    </row>
    <row r="112" spans="1:11" ht="12.75">
      <c r="A112" s="476"/>
      <c r="B112" s="476" t="s">
        <v>123</v>
      </c>
      <c r="C112" s="478"/>
      <c r="D112" s="492"/>
      <c r="E112" s="476"/>
      <c r="F112" s="476"/>
      <c r="G112" s="476"/>
      <c r="H112" s="21">
        <v>42901</v>
      </c>
      <c r="I112" s="287">
        <f>I111</f>
        <v>2975</v>
      </c>
      <c r="J112" s="23">
        <v>42809</v>
      </c>
      <c r="K112" s="24">
        <v>2975</v>
      </c>
    </row>
    <row r="113" spans="1:11" ht="12.75">
      <c r="A113" s="476"/>
      <c r="B113" s="476" t="s">
        <v>123</v>
      </c>
      <c r="C113" s="478"/>
      <c r="D113" s="492"/>
      <c r="E113" s="476"/>
      <c r="F113" s="476"/>
      <c r="G113" s="476"/>
      <c r="H113" s="21">
        <v>42931</v>
      </c>
      <c r="I113" s="287">
        <f>I112</f>
        <v>2975</v>
      </c>
      <c r="J113" s="148">
        <v>42809</v>
      </c>
      <c r="K113" s="75">
        <v>2975</v>
      </c>
    </row>
    <row r="114" spans="1:11" ht="12.75">
      <c r="A114" s="448"/>
      <c r="B114" s="448" t="s">
        <v>123</v>
      </c>
      <c r="C114" s="432"/>
      <c r="D114" s="453"/>
      <c r="E114" s="448"/>
      <c r="F114" s="448"/>
      <c r="G114" s="448"/>
      <c r="H114" s="21">
        <v>42962</v>
      </c>
      <c r="I114" s="287">
        <f>I113</f>
        <v>2975</v>
      </c>
      <c r="J114" s="148">
        <v>42809</v>
      </c>
      <c r="K114" s="75">
        <v>2975</v>
      </c>
    </row>
    <row r="115" spans="1:11" ht="12.75" customHeight="1">
      <c r="A115" s="473">
        <v>24</v>
      </c>
      <c r="B115" s="473" t="s">
        <v>123</v>
      </c>
      <c r="C115" s="482">
        <v>2403202</v>
      </c>
      <c r="D115" s="485" t="s">
        <v>796</v>
      </c>
      <c r="E115" s="473">
        <v>503</v>
      </c>
      <c r="F115" s="528">
        <v>8551</v>
      </c>
      <c r="G115" s="528">
        <v>25653</v>
      </c>
      <c r="H115" s="46">
        <v>42809</v>
      </c>
      <c r="I115" s="288">
        <v>4275.5</v>
      </c>
      <c r="J115" s="124"/>
      <c r="K115" s="103"/>
    </row>
    <row r="116" spans="1:11" ht="12.75">
      <c r="A116" s="474"/>
      <c r="B116" s="474" t="s">
        <v>123</v>
      </c>
      <c r="C116" s="483"/>
      <c r="D116" s="486"/>
      <c r="E116" s="474"/>
      <c r="F116" s="474"/>
      <c r="G116" s="474"/>
      <c r="H116" s="46">
        <v>42840</v>
      </c>
      <c r="I116" s="288">
        <f>I115</f>
        <v>4275.5</v>
      </c>
      <c r="J116" s="185"/>
      <c r="K116" s="103"/>
    </row>
    <row r="117" spans="1:11" ht="12.75">
      <c r="A117" s="474"/>
      <c r="B117" s="474" t="s">
        <v>123</v>
      </c>
      <c r="C117" s="483"/>
      <c r="D117" s="486"/>
      <c r="E117" s="474"/>
      <c r="F117" s="474"/>
      <c r="G117" s="474"/>
      <c r="H117" s="46">
        <v>42870</v>
      </c>
      <c r="I117" s="288">
        <f>I116</f>
        <v>4275.5</v>
      </c>
      <c r="J117" s="48"/>
      <c r="K117" s="104"/>
    </row>
    <row r="118" spans="1:11" ht="12.75">
      <c r="A118" s="474"/>
      <c r="B118" s="474" t="s">
        <v>123</v>
      </c>
      <c r="C118" s="483"/>
      <c r="D118" s="486"/>
      <c r="E118" s="474"/>
      <c r="F118" s="474"/>
      <c r="G118" s="474"/>
      <c r="H118" s="46">
        <v>42901</v>
      </c>
      <c r="I118" s="288">
        <f>I117</f>
        <v>4275.5</v>
      </c>
      <c r="J118" s="48"/>
      <c r="K118" s="104"/>
    </row>
    <row r="119" spans="1:11" ht="12.75">
      <c r="A119" s="474"/>
      <c r="B119" s="474" t="s">
        <v>123</v>
      </c>
      <c r="C119" s="483"/>
      <c r="D119" s="486"/>
      <c r="E119" s="474"/>
      <c r="F119" s="474"/>
      <c r="G119" s="474"/>
      <c r="H119" s="46">
        <v>42931</v>
      </c>
      <c r="I119" s="288">
        <f>I118</f>
        <v>4275.5</v>
      </c>
      <c r="J119" s="48"/>
      <c r="K119" s="104"/>
    </row>
    <row r="120" spans="1:11" ht="12.75">
      <c r="A120" s="475"/>
      <c r="B120" s="475" t="s">
        <v>123</v>
      </c>
      <c r="C120" s="484"/>
      <c r="D120" s="487"/>
      <c r="E120" s="475"/>
      <c r="F120" s="475"/>
      <c r="G120" s="475"/>
      <c r="H120" s="46">
        <v>42962</v>
      </c>
      <c r="I120" s="288">
        <f>I119</f>
        <v>4275.5</v>
      </c>
      <c r="J120" s="48"/>
      <c r="K120" s="104"/>
    </row>
    <row r="121" spans="1:11" ht="12.75">
      <c r="A121" s="447">
        <v>24</v>
      </c>
      <c r="B121" s="447" t="s">
        <v>123</v>
      </c>
      <c r="C121" s="477">
        <v>2403301</v>
      </c>
      <c r="D121" s="425" t="s">
        <v>797</v>
      </c>
      <c r="E121" s="447">
        <v>153</v>
      </c>
      <c r="F121" s="529">
        <v>2601</v>
      </c>
      <c r="G121" s="529">
        <v>7803</v>
      </c>
      <c r="H121" s="21">
        <v>42809</v>
      </c>
      <c r="I121" s="287">
        <v>1300.5</v>
      </c>
      <c r="J121" s="23"/>
      <c r="K121" s="24"/>
    </row>
    <row r="122" spans="1:11" ht="12.75">
      <c r="A122" s="476"/>
      <c r="B122" s="476" t="s">
        <v>123</v>
      </c>
      <c r="C122" s="478"/>
      <c r="D122" s="492"/>
      <c r="E122" s="476"/>
      <c r="F122" s="476"/>
      <c r="G122" s="476"/>
      <c r="H122" s="21">
        <v>42840</v>
      </c>
      <c r="I122" s="287">
        <f>I121</f>
        <v>1300.5</v>
      </c>
      <c r="J122" s="23">
        <v>42842</v>
      </c>
      <c r="K122" s="24">
        <v>1300.5</v>
      </c>
    </row>
    <row r="123" spans="1:11" ht="12.75">
      <c r="A123" s="476"/>
      <c r="B123" s="476" t="s">
        <v>123</v>
      </c>
      <c r="C123" s="478"/>
      <c r="D123" s="492"/>
      <c r="E123" s="476"/>
      <c r="F123" s="476"/>
      <c r="G123" s="476"/>
      <c r="H123" s="21">
        <v>42870</v>
      </c>
      <c r="I123" s="287">
        <f>I122</f>
        <v>1300.5</v>
      </c>
      <c r="J123" s="23">
        <v>42872</v>
      </c>
      <c r="K123" s="24">
        <v>1300.5</v>
      </c>
    </row>
    <row r="124" spans="1:11" ht="12.75">
      <c r="A124" s="476"/>
      <c r="B124" s="476" t="s">
        <v>123</v>
      </c>
      <c r="C124" s="478"/>
      <c r="D124" s="492"/>
      <c r="E124" s="476"/>
      <c r="F124" s="476"/>
      <c r="G124" s="476"/>
      <c r="H124" s="21">
        <v>42901</v>
      </c>
      <c r="I124" s="287">
        <f>I123</f>
        <v>1300.5</v>
      </c>
      <c r="J124" s="23">
        <v>42907</v>
      </c>
      <c r="K124" s="24">
        <v>1300.5</v>
      </c>
    </row>
    <row r="125" spans="1:11" ht="12.75">
      <c r="A125" s="476"/>
      <c r="B125" s="476" t="s">
        <v>123</v>
      </c>
      <c r="C125" s="478"/>
      <c r="D125" s="492"/>
      <c r="E125" s="476"/>
      <c r="F125" s="476"/>
      <c r="G125" s="476"/>
      <c r="H125" s="21">
        <v>42931</v>
      </c>
      <c r="I125" s="287">
        <f>I124</f>
        <v>1300.5</v>
      </c>
      <c r="J125" s="148">
        <v>42933</v>
      </c>
      <c r="K125" s="75">
        <v>1300.5</v>
      </c>
    </row>
    <row r="126" spans="1:11" ht="12.75">
      <c r="A126" s="448"/>
      <c r="B126" s="448" t="s">
        <v>123</v>
      </c>
      <c r="C126" s="432"/>
      <c r="D126" s="453"/>
      <c r="E126" s="448"/>
      <c r="F126" s="448"/>
      <c r="G126" s="448"/>
      <c r="H126" s="21">
        <v>42962</v>
      </c>
      <c r="I126" s="287">
        <f>I125</f>
        <v>1300.5</v>
      </c>
      <c r="J126" s="108">
        <v>42962</v>
      </c>
      <c r="K126" s="109">
        <v>1300.5</v>
      </c>
    </row>
    <row r="127" spans="1:11" ht="12.75">
      <c r="A127" s="473">
        <v>24</v>
      </c>
      <c r="B127" s="473" t="s">
        <v>123</v>
      </c>
      <c r="C127" s="482">
        <v>2403400</v>
      </c>
      <c r="D127" s="485" t="s">
        <v>798</v>
      </c>
      <c r="E127" s="473">
        <v>148</v>
      </c>
      <c r="F127" s="528">
        <v>2516</v>
      </c>
      <c r="G127" s="528">
        <v>7548</v>
      </c>
      <c r="H127" s="46">
        <v>42809</v>
      </c>
      <c r="I127" s="288">
        <v>1258</v>
      </c>
      <c r="J127" s="124"/>
      <c r="K127" s="103"/>
    </row>
    <row r="128" spans="1:11" ht="12.75">
      <c r="A128" s="474"/>
      <c r="B128" s="474" t="s">
        <v>123</v>
      </c>
      <c r="C128" s="483"/>
      <c r="D128" s="486"/>
      <c r="E128" s="474"/>
      <c r="F128" s="474"/>
      <c r="G128" s="474"/>
      <c r="H128" s="46">
        <v>42840</v>
      </c>
      <c r="I128" s="288">
        <f>I127</f>
        <v>1258</v>
      </c>
      <c r="J128" s="124"/>
      <c r="K128" s="103"/>
    </row>
    <row r="129" spans="1:11" ht="12.75">
      <c r="A129" s="474"/>
      <c r="B129" s="474" t="s">
        <v>123</v>
      </c>
      <c r="C129" s="483"/>
      <c r="D129" s="486"/>
      <c r="E129" s="474"/>
      <c r="F129" s="474"/>
      <c r="G129" s="474"/>
      <c r="H129" s="46">
        <v>42870</v>
      </c>
      <c r="I129" s="288">
        <f>I128</f>
        <v>1258</v>
      </c>
      <c r="J129" s="124"/>
      <c r="K129" s="103"/>
    </row>
    <row r="130" spans="1:11" ht="12.75">
      <c r="A130" s="474"/>
      <c r="B130" s="474" t="s">
        <v>123</v>
      </c>
      <c r="C130" s="483"/>
      <c r="D130" s="486"/>
      <c r="E130" s="474"/>
      <c r="F130" s="474"/>
      <c r="G130" s="474"/>
      <c r="H130" s="46">
        <v>42901</v>
      </c>
      <c r="I130" s="288">
        <f>I129</f>
        <v>1258</v>
      </c>
      <c r="J130" s="124"/>
      <c r="K130" s="103"/>
    </row>
    <row r="131" spans="1:11" ht="12.75">
      <c r="A131" s="474"/>
      <c r="B131" s="474" t="s">
        <v>123</v>
      </c>
      <c r="C131" s="483"/>
      <c r="D131" s="486"/>
      <c r="E131" s="474"/>
      <c r="F131" s="474"/>
      <c r="G131" s="474"/>
      <c r="H131" s="46">
        <v>42931</v>
      </c>
      <c r="I131" s="288">
        <f>I130</f>
        <v>1258</v>
      </c>
      <c r="J131" s="124"/>
      <c r="K131" s="103"/>
    </row>
    <row r="132" spans="1:11" ht="12.75">
      <c r="A132" s="475"/>
      <c r="B132" s="475" t="s">
        <v>123</v>
      </c>
      <c r="C132" s="484"/>
      <c r="D132" s="487"/>
      <c r="E132" s="475"/>
      <c r="F132" s="475"/>
      <c r="G132" s="475"/>
      <c r="H132" s="46">
        <v>42962</v>
      </c>
      <c r="I132" s="288">
        <f>I131</f>
        <v>1258</v>
      </c>
      <c r="J132" s="124"/>
      <c r="K132" s="103"/>
    </row>
    <row r="133" spans="1:11" ht="12.75" customHeight="1">
      <c r="A133" s="447">
        <v>24</v>
      </c>
      <c r="B133" s="447" t="s">
        <v>123</v>
      </c>
      <c r="C133" s="477">
        <v>2403707</v>
      </c>
      <c r="D133" s="425" t="s">
        <v>799</v>
      </c>
      <c r="E133" s="447">
        <v>182</v>
      </c>
      <c r="F133" s="529">
        <v>3094</v>
      </c>
      <c r="G133" s="529">
        <v>9282</v>
      </c>
      <c r="H133" s="21">
        <v>42809</v>
      </c>
      <c r="I133" s="287">
        <v>1547</v>
      </c>
      <c r="J133" s="23">
        <v>42807</v>
      </c>
      <c r="K133" s="24">
        <v>1547</v>
      </c>
    </row>
    <row r="134" spans="1:13" ht="12.75">
      <c r="A134" s="476"/>
      <c r="B134" s="476" t="s">
        <v>123</v>
      </c>
      <c r="C134" s="478"/>
      <c r="D134" s="492"/>
      <c r="E134" s="476"/>
      <c r="F134" s="527"/>
      <c r="G134" s="527"/>
      <c r="H134" s="21">
        <v>42840</v>
      </c>
      <c r="I134" s="287">
        <f>I133</f>
        <v>1547</v>
      </c>
      <c r="J134" s="23">
        <v>42850</v>
      </c>
      <c r="K134" s="24">
        <v>1547</v>
      </c>
      <c r="M134" s="219"/>
    </row>
    <row r="135" spans="1:11" ht="12.75">
      <c r="A135" s="476"/>
      <c r="B135" s="476" t="s">
        <v>123</v>
      </c>
      <c r="C135" s="478"/>
      <c r="D135" s="492"/>
      <c r="E135" s="476"/>
      <c r="F135" s="527"/>
      <c r="G135" s="527"/>
      <c r="H135" s="21">
        <v>42870</v>
      </c>
      <c r="I135" s="287">
        <f>I134</f>
        <v>1547</v>
      </c>
      <c r="J135" s="23">
        <v>42863</v>
      </c>
      <c r="K135" s="24">
        <v>1547</v>
      </c>
    </row>
    <row r="136" spans="1:11" ht="12.75">
      <c r="A136" s="476"/>
      <c r="B136" s="476" t="s">
        <v>123</v>
      </c>
      <c r="C136" s="478"/>
      <c r="D136" s="492"/>
      <c r="E136" s="476"/>
      <c r="F136" s="527"/>
      <c r="G136" s="527"/>
      <c r="H136" s="21">
        <v>42901</v>
      </c>
      <c r="I136" s="287">
        <f>I135</f>
        <v>1547</v>
      </c>
      <c r="J136" s="23">
        <v>42976</v>
      </c>
      <c r="K136" s="391">
        <v>1457</v>
      </c>
    </row>
    <row r="137" spans="1:11" ht="12.75">
      <c r="A137" s="476"/>
      <c r="B137" s="476" t="s">
        <v>123</v>
      </c>
      <c r="C137" s="478"/>
      <c r="D137" s="492"/>
      <c r="E137" s="476"/>
      <c r="F137" s="527"/>
      <c r="G137" s="527"/>
      <c r="H137" s="21">
        <v>42931</v>
      </c>
      <c r="I137" s="287">
        <f>I136</f>
        <v>1547</v>
      </c>
      <c r="J137" s="23">
        <v>42976</v>
      </c>
      <c r="K137" s="24">
        <v>1547</v>
      </c>
    </row>
    <row r="138" spans="1:11" ht="12.75">
      <c r="A138" s="448"/>
      <c r="B138" s="448" t="s">
        <v>123</v>
      </c>
      <c r="C138" s="478"/>
      <c r="D138" s="492"/>
      <c r="E138" s="476"/>
      <c r="F138" s="527"/>
      <c r="G138" s="527"/>
      <c r="H138" s="21">
        <v>42962</v>
      </c>
      <c r="I138" s="287">
        <f>I137</f>
        <v>1547</v>
      </c>
      <c r="J138" s="23">
        <v>42976</v>
      </c>
      <c r="K138" s="24">
        <v>1547</v>
      </c>
    </row>
    <row r="139" spans="1:11" ht="12.75">
      <c r="A139" s="392"/>
      <c r="B139" s="392"/>
      <c r="C139" s="432"/>
      <c r="D139" s="453"/>
      <c r="E139" s="448"/>
      <c r="F139" s="526"/>
      <c r="G139" s="526"/>
      <c r="H139" s="21"/>
      <c r="I139" s="287"/>
      <c r="J139" s="393">
        <v>42984</v>
      </c>
      <c r="K139" s="394">
        <v>90</v>
      </c>
    </row>
    <row r="140" spans="1:11" ht="12.75">
      <c r="A140" s="473">
        <v>24</v>
      </c>
      <c r="B140" s="473" t="s">
        <v>123</v>
      </c>
      <c r="C140" s="482">
        <v>2403806</v>
      </c>
      <c r="D140" s="485" t="s">
        <v>800</v>
      </c>
      <c r="E140" s="473">
        <v>604</v>
      </c>
      <c r="F140" s="528">
        <v>10268</v>
      </c>
      <c r="G140" s="528">
        <v>30804</v>
      </c>
      <c r="H140" s="46">
        <v>42809</v>
      </c>
      <c r="I140" s="288">
        <v>5134</v>
      </c>
      <c r="J140" s="48"/>
      <c r="K140" s="104"/>
    </row>
    <row r="141" spans="1:11" ht="12.75">
      <c r="A141" s="474"/>
      <c r="B141" s="474" t="s">
        <v>123</v>
      </c>
      <c r="C141" s="483"/>
      <c r="D141" s="486"/>
      <c r="E141" s="474"/>
      <c r="F141" s="474"/>
      <c r="G141" s="474"/>
      <c r="H141" s="46">
        <v>42840</v>
      </c>
      <c r="I141" s="288">
        <f>I140</f>
        <v>5134</v>
      </c>
      <c r="J141" s="48"/>
      <c r="K141" s="104"/>
    </row>
    <row r="142" spans="1:11" ht="12.75">
      <c r="A142" s="474"/>
      <c r="B142" s="474" t="s">
        <v>123</v>
      </c>
      <c r="C142" s="483"/>
      <c r="D142" s="486"/>
      <c r="E142" s="474"/>
      <c r="F142" s="474"/>
      <c r="G142" s="474"/>
      <c r="H142" s="46">
        <v>42870</v>
      </c>
      <c r="I142" s="288">
        <f>I141</f>
        <v>5134</v>
      </c>
      <c r="J142" s="48"/>
      <c r="K142" s="104"/>
    </row>
    <row r="143" spans="1:11" ht="12.75">
      <c r="A143" s="474"/>
      <c r="B143" s="474" t="s">
        <v>123</v>
      </c>
      <c r="C143" s="483"/>
      <c r="D143" s="486"/>
      <c r="E143" s="474"/>
      <c r="F143" s="474"/>
      <c r="G143" s="474"/>
      <c r="H143" s="46">
        <v>42901</v>
      </c>
      <c r="I143" s="288">
        <f>I142</f>
        <v>5134</v>
      </c>
      <c r="J143" s="48"/>
      <c r="K143" s="104"/>
    </row>
    <row r="144" spans="1:11" ht="12.75">
      <c r="A144" s="474"/>
      <c r="B144" s="474" t="s">
        <v>123</v>
      </c>
      <c r="C144" s="483"/>
      <c r="D144" s="486"/>
      <c r="E144" s="474"/>
      <c r="F144" s="474"/>
      <c r="G144" s="474"/>
      <c r="H144" s="46">
        <v>42931</v>
      </c>
      <c r="I144" s="288">
        <f>I143</f>
        <v>5134</v>
      </c>
      <c r="J144" s="48"/>
      <c r="K144" s="104"/>
    </row>
    <row r="145" spans="1:11" ht="12.75">
      <c r="A145" s="475"/>
      <c r="B145" s="475" t="s">
        <v>123</v>
      </c>
      <c r="C145" s="484"/>
      <c r="D145" s="487"/>
      <c r="E145" s="475"/>
      <c r="F145" s="475"/>
      <c r="G145" s="475"/>
      <c r="H145" s="46">
        <v>42962</v>
      </c>
      <c r="I145" s="288">
        <f>I144</f>
        <v>5134</v>
      </c>
      <c r="J145" s="48"/>
      <c r="K145" s="104"/>
    </row>
    <row r="146" spans="1:11" ht="12.75" customHeight="1">
      <c r="A146" s="447">
        <v>24</v>
      </c>
      <c r="B146" s="447" t="s">
        <v>123</v>
      </c>
      <c r="C146" s="477">
        <v>2403905</v>
      </c>
      <c r="D146" s="425" t="s">
        <v>801</v>
      </c>
      <c r="E146" s="447">
        <v>124</v>
      </c>
      <c r="F146" s="529">
        <v>2108</v>
      </c>
      <c r="G146" s="529">
        <v>6324</v>
      </c>
      <c r="H146" s="21">
        <v>42809</v>
      </c>
      <c r="I146" s="287">
        <v>1264.8</v>
      </c>
      <c r="J146" s="23"/>
      <c r="K146" s="24"/>
    </row>
    <row r="147" spans="1:11" ht="12.75">
      <c r="A147" s="476"/>
      <c r="B147" s="476" t="s">
        <v>123</v>
      </c>
      <c r="C147" s="478"/>
      <c r="D147" s="492"/>
      <c r="E147" s="476"/>
      <c r="F147" s="476"/>
      <c r="G147" s="476"/>
      <c r="H147" s="21">
        <v>42840</v>
      </c>
      <c r="I147" s="287">
        <f>I146</f>
        <v>1264.8</v>
      </c>
      <c r="J147" s="23"/>
      <c r="K147" s="24"/>
    </row>
    <row r="148" spans="1:11" ht="12.75">
      <c r="A148" s="476"/>
      <c r="B148" s="476" t="s">
        <v>123</v>
      </c>
      <c r="C148" s="478"/>
      <c r="D148" s="492"/>
      <c r="E148" s="476"/>
      <c r="F148" s="476"/>
      <c r="G148" s="476"/>
      <c r="H148" s="21">
        <v>42870</v>
      </c>
      <c r="I148" s="287">
        <f>I147</f>
        <v>1264.8</v>
      </c>
      <c r="J148" s="23"/>
      <c r="K148" s="24"/>
    </row>
    <row r="149" spans="1:11" ht="12.75">
      <c r="A149" s="476"/>
      <c r="B149" s="476" t="s">
        <v>123</v>
      </c>
      <c r="C149" s="478"/>
      <c r="D149" s="492"/>
      <c r="E149" s="476"/>
      <c r="F149" s="476"/>
      <c r="G149" s="476"/>
      <c r="H149" s="21">
        <v>42901</v>
      </c>
      <c r="I149" s="287">
        <f>I148</f>
        <v>1264.8</v>
      </c>
      <c r="J149" s="23"/>
      <c r="K149" s="24"/>
    </row>
    <row r="150" spans="1:11" ht="12.75">
      <c r="A150" s="448"/>
      <c r="B150" s="448" t="s">
        <v>123</v>
      </c>
      <c r="C150" s="432"/>
      <c r="D150" s="453"/>
      <c r="E150" s="448"/>
      <c r="F150" s="448"/>
      <c r="G150" s="448"/>
      <c r="H150" s="21">
        <v>42931</v>
      </c>
      <c r="I150" s="287">
        <f>I149</f>
        <v>1264.8</v>
      </c>
      <c r="J150" s="23"/>
      <c r="K150" s="24"/>
    </row>
    <row r="151" spans="1:11" ht="12.75" customHeight="1">
      <c r="A151" s="473">
        <v>24</v>
      </c>
      <c r="B151" s="473" t="s">
        <v>123</v>
      </c>
      <c r="C151" s="482">
        <v>2404002</v>
      </c>
      <c r="D151" s="485" t="s">
        <v>802</v>
      </c>
      <c r="E151" s="473">
        <v>248</v>
      </c>
      <c r="F151" s="528">
        <v>4216</v>
      </c>
      <c r="G151" s="528">
        <v>12648</v>
      </c>
      <c r="H151" s="46">
        <v>42809</v>
      </c>
      <c r="I151" s="288">
        <v>2108</v>
      </c>
      <c r="J151" s="48"/>
      <c r="K151" s="104"/>
    </row>
    <row r="152" spans="1:11" ht="12.75">
      <c r="A152" s="474"/>
      <c r="B152" s="474" t="s">
        <v>123</v>
      </c>
      <c r="C152" s="483"/>
      <c r="D152" s="486"/>
      <c r="E152" s="474"/>
      <c r="F152" s="474"/>
      <c r="G152" s="474"/>
      <c r="H152" s="46">
        <v>42840</v>
      </c>
      <c r="I152" s="288">
        <f>I151</f>
        <v>2108</v>
      </c>
      <c r="J152" s="48"/>
      <c r="K152" s="104"/>
    </row>
    <row r="153" spans="1:11" ht="12.75">
      <c r="A153" s="474"/>
      <c r="B153" s="474" t="s">
        <v>123</v>
      </c>
      <c r="C153" s="483"/>
      <c r="D153" s="486"/>
      <c r="E153" s="474"/>
      <c r="F153" s="474"/>
      <c r="G153" s="474"/>
      <c r="H153" s="46">
        <v>42870</v>
      </c>
      <c r="I153" s="288">
        <f>I152</f>
        <v>2108</v>
      </c>
      <c r="J153" s="48"/>
      <c r="K153" s="104"/>
    </row>
    <row r="154" spans="1:11" ht="12.75">
      <c r="A154" s="474"/>
      <c r="B154" s="474" t="s">
        <v>123</v>
      </c>
      <c r="C154" s="483"/>
      <c r="D154" s="486"/>
      <c r="E154" s="474"/>
      <c r="F154" s="474"/>
      <c r="G154" s="474"/>
      <c r="H154" s="46">
        <v>42901</v>
      </c>
      <c r="I154" s="288">
        <f>I153</f>
        <v>2108</v>
      </c>
      <c r="J154" s="48"/>
      <c r="K154" s="104"/>
    </row>
    <row r="155" spans="1:11" ht="12.75">
      <c r="A155" s="474"/>
      <c r="B155" s="474" t="s">
        <v>123</v>
      </c>
      <c r="C155" s="483"/>
      <c r="D155" s="486"/>
      <c r="E155" s="474"/>
      <c r="F155" s="474"/>
      <c r="G155" s="474"/>
      <c r="H155" s="46">
        <v>42931</v>
      </c>
      <c r="I155" s="288">
        <f>I154</f>
        <v>2108</v>
      </c>
      <c r="J155" s="48"/>
      <c r="K155" s="104"/>
    </row>
    <row r="156" spans="1:11" ht="12.75">
      <c r="A156" s="475"/>
      <c r="B156" s="475" t="s">
        <v>123</v>
      </c>
      <c r="C156" s="484"/>
      <c r="D156" s="487"/>
      <c r="E156" s="475"/>
      <c r="F156" s="475"/>
      <c r="G156" s="475"/>
      <c r="H156" s="46">
        <v>42962</v>
      </c>
      <c r="I156" s="288">
        <f>I155</f>
        <v>2108</v>
      </c>
      <c r="J156" s="48"/>
      <c r="K156" s="104"/>
    </row>
    <row r="157" spans="1:11" ht="12.75" customHeight="1">
      <c r="A157" s="447">
        <v>24</v>
      </c>
      <c r="B157" s="447" t="s">
        <v>123</v>
      </c>
      <c r="C157" s="477">
        <v>2404309</v>
      </c>
      <c r="D157" s="425" t="s">
        <v>803</v>
      </c>
      <c r="E157" s="447">
        <v>397</v>
      </c>
      <c r="F157" s="529">
        <v>6749</v>
      </c>
      <c r="G157" s="529">
        <v>20247</v>
      </c>
      <c r="H157" s="21">
        <v>42809</v>
      </c>
      <c r="I157" s="287">
        <v>3374.5</v>
      </c>
      <c r="J157" s="23"/>
      <c r="K157" s="24"/>
    </row>
    <row r="158" spans="1:11" ht="12.75">
      <c r="A158" s="476"/>
      <c r="B158" s="476" t="s">
        <v>123</v>
      </c>
      <c r="C158" s="478"/>
      <c r="D158" s="492"/>
      <c r="E158" s="476"/>
      <c r="F158" s="476"/>
      <c r="G158" s="476"/>
      <c r="H158" s="21">
        <v>42840</v>
      </c>
      <c r="I158" s="287">
        <f>I157</f>
        <v>3374.5</v>
      </c>
      <c r="J158" s="23"/>
      <c r="K158" s="24"/>
    </row>
    <row r="159" spans="1:11" ht="12.75">
      <c r="A159" s="476"/>
      <c r="B159" s="476" t="s">
        <v>123</v>
      </c>
      <c r="C159" s="478"/>
      <c r="D159" s="492"/>
      <c r="E159" s="476"/>
      <c r="F159" s="476"/>
      <c r="G159" s="476"/>
      <c r="H159" s="21">
        <v>42870</v>
      </c>
      <c r="I159" s="287">
        <f>I158</f>
        <v>3374.5</v>
      </c>
      <c r="J159" s="148"/>
      <c r="K159" s="75"/>
    </row>
    <row r="160" spans="1:11" ht="12.75">
      <c r="A160" s="476"/>
      <c r="B160" s="476" t="s">
        <v>123</v>
      </c>
      <c r="C160" s="478"/>
      <c r="D160" s="492"/>
      <c r="E160" s="476"/>
      <c r="F160" s="476"/>
      <c r="G160" s="476"/>
      <c r="H160" s="21">
        <v>42901</v>
      </c>
      <c r="I160" s="287">
        <f>I159</f>
        <v>3374.5</v>
      </c>
      <c r="J160" s="148"/>
      <c r="K160" s="75"/>
    </row>
    <row r="161" spans="1:11" ht="12.75">
      <c r="A161" s="476"/>
      <c r="B161" s="476" t="s">
        <v>123</v>
      </c>
      <c r="C161" s="478"/>
      <c r="D161" s="492"/>
      <c r="E161" s="476"/>
      <c r="F161" s="476"/>
      <c r="G161" s="476"/>
      <c r="H161" s="21">
        <v>42931</v>
      </c>
      <c r="I161" s="287">
        <f>I160</f>
        <v>3374.5</v>
      </c>
      <c r="J161" s="23"/>
      <c r="K161" s="24"/>
    </row>
    <row r="162" spans="1:11" ht="12.75">
      <c r="A162" s="448"/>
      <c r="B162" s="448" t="s">
        <v>123</v>
      </c>
      <c r="C162" s="432"/>
      <c r="D162" s="453"/>
      <c r="E162" s="448"/>
      <c r="F162" s="448"/>
      <c r="G162" s="448"/>
      <c r="H162" s="21">
        <v>42962</v>
      </c>
      <c r="I162" s="287">
        <f>I161</f>
        <v>3374.5</v>
      </c>
      <c r="J162" s="23"/>
      <c r="K162" s="24"/>
    </row>
    <row r="163" spans="1:11" ht="12.75">
      <c r="A163" s="473">
        <v>24</v>
      </c>
      <c r="B163" s="473" t="s">
        <v>123</v>
      </c>
      <c r="C163" s="482">
        <v>2404408</v>
      </c>
      <c r="D163" s="485" t="s">
        <v>804</v>
      </c>
      <c r="E163" s="473">
        <v>214</v>
      </c>
      <c r="F163" s="528">
        <v>3638</v>
      </c>
      <c r="G163" s="528">
        <v>10914</v>
      </c>
      <c r="H163" s="46">
        <v>42809</v>
      </c>
      <c r="I163" s="288">
        <v>1819</v>
      </c>
      <c r="J163" s="48"/>
      <c r="K163" s="104"/>
    </row>
    <row r="164" spans="1:11" ht="12.75">
      <c r="A164" s="474"/>
      <c r="B164" s="474" t="s">
        <v>123</v>
      </c>
      <c r="C164" s="483"/>
      <c r="D164" s="486"/>
      <c r="E164" s="474"/>
      <c r="F164" s="474"/>
      <c r="G164" s="474"/>
      <c r="H164" s="46">
        <v>42840</v>
      </c>
      <c r="I164" s="288">
        <f>I163</f>
        <v>1819</v>
      </c>
      <c r="J164" s="48"/>
      <c r="K164" s="104"/>
    </row>
    <row r="165" spans="1:11" ht="12.75">
      <c r="A165" s="474"/>
      <c r="B165" s="474" t="s">
        <v>123</v>
      </c>
      <c r="C165" s="483"/>
      <c r="D165" s="486"/>
      <c r="E165" s="474"/>
      <c r="F165" s="474"/>
      <c r="G165" s="474"/>
      <c r="H165" s="46">
        <v>42870</v>
      </c>
      <c r="I165" s="288">
        <f>I164</f>
        <v>1819</v>
      </c>
      <c r="J165" s="48"/>
      <c r="K165" s="104"/>
    </row>
    <row r="166" spans="1:11" ht="12.75">
      <c r="A166" s="474"/>
      <c r="B166" s="474" t="s">
        <v>123</v>
      </c>
      <c r="C166" s="483"/>
      <c r="D166" s="486"/>
      <c r="E166" s="474"/>
      <c r="F166" s="474"/>
      <c r="G166" s="474"/>
      <c r="H166" s="46">
        <v>42901</v>
      </c>
      <c r="I166" s="288">
        <f>I165</f>
        <v>1819</v>
      </c>
      <c r="J166" s="48"/>
      <c r="K166" s="104"/>
    </row>
    <row r="167" spans="1:11" ht="12.75">
      <c r="A167" s="474"/>
      <c r="B167" s="474" t="s">
        <v>123</v>
      </c>
      <c r="C167" s="483"/>
      <c r="D167" s="486"/>
      <c r="E167" s="474"/>
      <c r="F167" s="474"/>
      <c r="G167" s="474"/>
      <c r="H167" s="46">
        <v>42931</v>
      </c>
      <c r="I167" s="288">
        <f>I166</f>
        <v>1819</v>
      </c>
      <c r="J167" s="48"/>
      <c r="K167" s="104"/>
    </row>
    <row r="168" spans="1:11" ht="12.75">
      <c r="A168" s="475"/>
      <c r="B168" s="475" t="s">
        <v>123</v>
      </c>
      <c r="C168" s="484"/>
      <c r="D168" s="487"/>
      <c r="E168" s="475"/>
      <c r="F168" s="475"/>
      <c r="G168" s="475"/>
      <c r="H168" s="46">
        <v>42962</v>
      </c>
      <c r="I168" s="288">
        <f>I167</f>
        <v>1819</v>
      </c>
      <c r="J168" s="48"/>
      <c r="K168" s="104"/>
    </row>
    <row r="169" spans="1:11" ht="12.75" customHeight="1">
      <c r="A169" s="447">
        <v>24</v>
      </c>
      <c r="B169" s="447" t="s">
        <v>123</v>
      </c>
      <c r="C169" s="425">
        <v>2404705</v>
      </c>
      <c r="D169" s="425" t="s">
        <v>805</v>
      </c>
      <c r="E169" s="447">
        <v>327</v>
      </c>
      <c r="F169" s="529">
        <v>5559</v>
      </c>
      <c r="G169" s="529">
        <v>16677</v>
      </c>
      <c r="H169" s="21">
        <v>42809</v>
      </c>
      <c r="I169" s="287">
        <v>2779.5</v>
      </c>
      <c r="J169" s="148">
        <v>42970</v>
      </c>
      <c r="K169" s="75">
        <v>2779.5</v>
      </c>
    </row>
    <row r="170" spans="1:11" ht="12.75">
      <c r="A170" s="476"/>
      <c r="B170" s="476" t="s">
        <v>123</v>
      </c>
      <c r="C170" s="492"/>
      <c r="D170" s="492"/>
      <c r="E170" s="476"/>
      <c r="F170" s="476"/>
      <c r="G170" s="476"/>
      <c r="H170" s="21">
        <v>42840</v>
      </c>
      <c r="I170" s="287">
        <f>I169</f>
        <v>2779.5</v>
      </c>
      <c r="J170" s="148">
        <v>42970</v>
      </c>
      <c r="K170" s="75">
        <v>2779.5</v>
      </c>
    </row>
    <row r="171" spans="1:11" ht="12.75">
      <c r="A171" s="476"/>
      <c r="B171" s="476" t="s">
        <v>123</v>
      </c>
      <c r="C171" s="492"/>
      <c r="D171" s="492"/>
      <c r="E171" s="476"/>
      <c r="F171" s="476"/>
      <c r="G171" s="476"/>
      <c r="H171" s="21">
        <v>42870</v>
      </c>
      <c r="I171" s="287">
        <f>I170</f>
        <v>2779.5</v>
      </c>
      <c r="J171" s="148"/>
      <c r="K171" s="75"/>
    </row>
    <row r="172" spans="1:11" ht="12.75">
      <c r="A172" s="476"/>
      <c r="B172" s="476" t="s">
        <v>123</v>
      </c>
      <c r="C172" s="492"/>
      <c r="D172" s="492"/>
      <c r="E172" s="476"/>
      <c r="F172" s="476"/>
      <c r="G172" s="476"/>
      <c r="H172" s="21">
        <v>42901</v>
      </c>
      <c r="I172" s="287">
        <f>I171</f>
        <v>2779.5</v>
      </c>
      <c r="J172" s="148"/>
      <c r="K172" s="75"/>
    </row>
    <row r="173" spans="1:11" ht="12.75">
      <c r="A173" s="476"/>
      <c r="B173" s="476" t="s">
        <v>123</v>
      </c>
      <c r="C173" s="492"/>
      <c r="D173" s="492"/>
      <c r="E173" s="476"/>
      <c r="F173" s="476"/>
      <c r="G173" s="476"/>
      <c r="H173" s="21">
        <v>42931</v>
      </c>
      <c r="I173" s="287">
        <f>I172</f>
        <v>2779.5</v>
      </c>
      <c r="J173" s="148"/>
      <c r="K173" s="75"/>
    </row>
    <row r="174" spans="1:11" ht="12.75">
      <c r="A174" s="448"/>
      <c r="B174" s="448" t="s">
        <v>123</v>
      </c>
      <c r="C174" s="453"/>
      <c r="D174" s="453"/>
      <c r="E174" s="448"/>
      <c r="F174" s="448"/>
      <c r="G174" s="448"/>
      <c r="H174" s="21">
        <v>42962</v>
      </c>
      <c r="I174" s="287">
        <f>I173</f>
        <v>2779.5</v>
      </c>
      <c r="J174" s="148"/>
      <c r="K174" s="75"/>
    </row>
    <row r="175" spans="1:11" ht="12.75">
      <c r="A175" s="473">
        <v>24</v>
      </c>
      <c r="B175" s="473" t="s">
        <v>123</v>
      </c>
      <c r="C175" s="482">
        <v>2404804</v>
      </c>
      <c r="D175" s="485" t="s">
        <v>806</v>
      </c>
      <c r="E175" s="473">
        <v>62</v>
      </c>
      <c r="F175" s="528">
        <v>1054</v>
      </c>
      <c r="G175" s="528">
        <v>3162</v>
      </c>
      <c r="H175" s="46">
        <v>42809</v>
      </c>
      <c r="I175" s="288">
        <v>790.5</v>
      </c>
      <c r="J175" s="124"/>
      <c r="K175" s="103"/>
    </row>
    <row r="176" spans="1:11" ht="12.75">
      <c r="A176" s="474"/>
      <c r="B176" s="474" t="s">
        <v>123</v>
      </c>
      <c r="C176" s="483"/>
      <c r="D176" s="486"/>
      <c r="E176" s="474"/>
      <c r="F176" s="474"/>
      <c r="G176" s="474"/>
      <c r="H176" s="46">
        <v>42840</v>
      </c>
      <c r="I176" s="288">
        <f>I175</f>
        <v>790.5</v>
      </c>
      <c r="J176" s="124"/>
      <c r="K176" s="103"/>
    </row>
    <row r="177" spans="1:11" ht="12.75">
      <c r="A177" s="474"/>
      <c r="B177" s="474" t="s">
        <v>123</v>
      </c>
      <c r="C177" s="483"/>
      <c r="D177" s="486"/>
      <c r="E177" s="474"/>
      <c r="F177" s="474"/>
      <c r="G177" s="474"/>
      <c r="H177" s="46">
        <v>42870</v>
      </c>
      <c r="I177" s="288">
        <f>I176</f>
        <v>790.5</v>
      </c>
      <c r="J177" s="124"/>
      <c r="K177" s="103"/>
    </row>
    <row r="178" spans="1:11" ht="12.75">
      <c r="A178" s="475"/>
      <c r="B178" s="475" t="s">
        <v>123</v>
      </c>
      <c r="C178" s="484"/>
      <c r="D178" s="487"/>
      <c r="E178" s="475"/>
      <c r="F178" s="475"/>
      <c r="G178" s="475"/>
      <c r="H178" s="46">
        <v>42901</v>
      </c>
      <c r="I178" s="288">
        <f>I177</f>
        <v>790.5</v>
      </c>
      <c r="J178" s="124"/>
      <c r="K178" s="103"/>
    </row>
    <row r="179" spans="1:11" ht="12.75">
      <c r="A179" s="447">
        <v>24</v>
      </c>
      <c r="B179" s="447" t="s">
        <v>123</v>
      </c>
      <c r="C179" s="477">
        <v>2404853</v>
      </c>
      <c r="D179" s="425" t="s">
        <v>807</v>
      </c>
      <c r="E179" s="447">
        <v>63</v>
      </c>
      <c r="F179" s="529">
        <v>1071</v>
      </c>
      <c r="G179" s="529">
        <v>3213</v>
      </c>
      <c r="H179" s="21">
        <v>42809</v>
      </c>
      <c r="I179" s="287">
        <v>803.25</v>
      </c>
      <c r="J179" s="148">
        <v>42851</v>
      </c>
      <c r="K179" s="75">
        <v>803.25</v>
      </c>
    </row>
    <row r="180" spans="1:11" ht="12.75">
      <c r="A180" s="476"/>
      <c r="B180" s="476" t="s">
        <v>123</v>
      </c>
      <c r="C180" s="478"/>
      <c r="D180" s="492"/>
      <c r="E180" s="476"/>
      <c r="F180" s="476"/>
      <c r="G180" s="476"/>
      <c r="H180" s="21">
        <v>42840</v>
      </c>
      <c r="I180" s="287">
        <f>I179</f>
        <v>803.25</v>
      </c>
      <c r="J180" s="148">
        <v>42851</v>
      </c>
      <c r="K180" s="75">
        <v>803.25</v>
      </c>
    </row>
    <row r="181" spans="1:11" ht="12.75">
      <c r="A181" s="476"/>
      <c r="B181" s="476" t="s">
        <v>123</v>
      </c>
      <c r="C181" s="478"/>
      <c r="D181" s="492"/>
      <c r="E181" s="476"/>
      <c r="F181" s="476"/>
      <c r="G181" s="476"/>
      <c r="H181" s="21">
        <v>42870</v>
      </c>
      <c r="I181" s="287">
        <f>I180</f>
        <v>803.25</v>
      </c>
      <c r="J181" s="148">
        <v>42865</v>
      </c>
      <c r="K181" s="75">
        <v>803.25</v>
      </c>
    </row>
    <row r="182" spans="1:11" ht="12.75">
      <c r="A182" s="476"/>
      <c r="B182" s="476" t="s">
        <v>123</v>
      </c>
      <c r="C182" s="478"/>
      <c r="D182" s="492"/>
      <c r="E182" s="476"/>
      <c r="F182" s="476"/>
      <c r="G182" s="476"/>
      <c r="H182" s="21">
        <v>42901</v>
      </c>
      <c r="I182" s="287">
        <f>I181</f>
        <v>803.25</v>
      </c>
      <c r="J182" s="148">
        <v>42899</v>
      </c>
      <c r="K182" s="75">
        <v>803.25</v>
      </c>
    </row>
    <row r="183" spans="1:11" ht="12.75">
      <c r="A183" s="434">
        <v>24</v>
      </c>
      <c r="B183" s="434" t="s">
        <v>123</v>
      </c>
      <c r="C183" s="421">
        <v>2404903</v>
      </c>
      <c r="D183" s="423" t="s">
        <v>808</v>
      </c>
      <c r="E183" s="434">
        <v>113</v>
      </c>
      <c r="F183" s="518">
        <v>1921</v>
      </c>
      <c r="G183" s="518">
        <v>5763</v>
      </c>
      <c r="H183" s="46">
        <v>42809</v>
      </c>
      <c r="I183" s="288">
        <v>1152.6</v>
      </c>
      <c r="J183" s="124"/>
      <c r="K183" s="103"/>
    </row>
    <row r="184" spans="1:11" ht="12.75">
      <c r="A184" s="434"/>
      <c r="B184" s="434" t="s">
        <v>123</v>
      </c>
      <c r="C184" s="421"/>
      <c r="D184" s="423"/>
      <c r="E184" s="434"/>
      <c r="F184" s="434"/>
      <c r="G184" s="434"/>
      <c r="H184" s="46">
        <v>42840</v>
      </c>
      <c r="I184" s="288">
        <f>I183</f>
        <v>1152.6</v>
      </c>
      <c r="J184" s="124"/>
      <c r="K184" s="103"/>
    </row>
    <row r="185" spans="1:11" ht="12.75">
      <c r="A185" s="434"/>
      <c r="B185" s="434" t="s">
        <v>123</v>
      </c>
      <c r="C185" s="421"/>
      <c r="D185" s="423"/>
      <c r="E185" s="434"/>
      <c r="F185" s="434"/>
      <c r="G185" s="434"/>
      <c r="H185" s="46">
        <v>42870</v>
      </c>
      <c r="I185" s="288">
        <f>I184</f>
        <v>1152.6</v>
      </c>
      <c r="J185" s="124"/>
      <c r="K185" s="103"/>
    </row>
    <row r="186" spans="1:11" ht="12.75">
      <c r="A186" s="434"/>
      <c r="B186" s="434" t="s">
        <v>123</v>
      </c>
      <c r="C186" s="421"/>
      <c r="D186" s="423"/>
      <c r="E186" s="434"/>
      <c r="F186" s="434"/>
      <c r="G186" s="434"/>
      <c r="H186" s="46">
        <v>42901</v>
      </c>
      <c r="I186" s="288">
        <f>I185</f>
        <v>1152.6</v>
      </c>
      <c r="J186" s="124"/>
      <c r="K186" s="103"/>
    </row>
    <row r="187" spans="1:11" ht="12.75">
      <c r="A187" s="434"/>
      <c r="B187" s="434" t="s">
        <v>123</v>
      </c>
      <c r="C187" s="421"/>
      <c r="D187" s="423"/>
      <c r="E187" s="434"/>
      <c r="F187" s="434"/>
      <c r="G187" s="434"/>
      <c r="H187" s="46">
        <v>42931</v>
      </c>
      <c r="I187" s="288">
        <f>I186</f>
        <v>1152.6</v>
      </c>
      <c r="J187" s="124"/>
      <c r="K187" s="103"/>
    </row>
    <row r="188" spans="1:11" ht="12.75">
      <c r="A188" s="476">
        <v>24</v>
      </c>
      <c r="B188" s="533" t="s">
        <v>123</v>
      </c>
      <c r="C188" s="478">
        <v>2405207</v>
      </c>
      <c r="D188" s="492" t="s">
        <v>809</v>
      </c>
      <c r="E188" s="476">
        <v>242</v>
      </c>
      <c r="F188" s="529">
        <v>4114</v>
      </c>
      <c r="G188" s="529">
        <v>12342</v>
      </c>
      <c r="H188" s="21">
        <v>42809</v>
      </c>
      <c r="I188" s="287">
        <v>2057</v>
      </c>
      <c r="J188" s="148">
        <v>42808</v>
      </c>
      <c r="K188" s="75">
        <v>2057</v>
      </c>
    </row>
    <row r="189" spans="1:11" ht="12.75">
      <c r="A189" s="476"/>
      <c r="B189" s="476" t="s">
        <v>123</v>
      </c>
      <c r="C189" s="478"/>
      <c r="D189" s="492"/>
      <c r="E189" s="476"/>
      <c r="F189" s="476"/>
      <c r="G189" s="476"/>
      <c r="H189" s="21">
        <v>42840</v>
      </c>
      <c r="I189" s="287">
        <f>I188</f>
        <v>2057</v>
      </c>
      <c r="J189" s="148">
        <v>42837</v>
      </c>
      <c r="K189" s="75">
        <v>2057</v>
      </c>
    </row>
    <row r="190" spans="1:11" ht="12.75">
      <c r="A190" s="476"/>
      <c r="B190" s="476" t="s">
        <v>123</v>
      </c>
      <c r="C190" s="478"/>
      <c r="D190" s="492"/>
      <c r="E190" s="476"/>
      <c r="F190" s="476"/>
      <c r="G190" s="476"/>
      <c r="H190" s="21">
        <v>42870</v>
      </c>
      <c r="I190" s="287">
        <f>I189</f>
        <v>2057</v>
      </c>
      <c r="J190" s="246">
        <v>42870</v>
      </c>
      <c r="K190" s="75">
        <v>2057</v>
      </c>
    </row>
    <row r="191" spans="1:11" ht="12.75">
      <c r="A191" s="476"/>
      <c r="B191" s="476" t="s">
        <v>123</v>
      </c>
      <c r="C191" s="478"/>
      <c r="D191" s="492"/>
      <c r="E191" s="476"/>
      <c r="F191" s="476"/>
      <c r="G191" s="476"/>
      <c r="H191" s="21">
        <v>42901</v>
      </c>
      <c r="I191" s="287">
        <f>I190</f>
        <v>2057</v>
      </c>
      <c r="J191" s="184">
        <v>42900</v>
      </c>
      <c r="K191" s="111">
        <v>2057</v>
      </c>
    </row>
    <row r="192" spans="1:11" ht="12.75">
      <c r="A192" s="476"/>
      <c r="B192" s="476" t="s">
        <v>123</v>
      </c>
      <c r="C192" s="478"/>
      <c r="D192" s="492"/>
      <c r="E192" s="476"/>
      <c r="F192" s="476"/>
      <c r="G192" s="476"/>
      <c r="H192" s="21">
        <v>42931</v>
      </c>
      <c r="I192" s="287">
        <f>I191</f>
        <v>2057</v>
      </c>
      <c r="J192" s="184">
        <v>42930</v>
      </c>
      <c r="K192" s="111">
        <v>2057</v>
      </c>
    </row>
    <row r="193" spans="1:11" ht="12.75">
      <c r="A193" s="448"/>
      <c r="B193" s="448" t="s">
        <v>123</v>
      </c>
      <c r="C193" s="432"/>
      <c r="D193" s="453"/>
      <c r="E193" s="448"/>
      <c r="F193" s="448"/>
      <c r="G193" s="448"/>
      <c r="H193" s="21">
        <v>42962</v>
      </c>
      <c r="I193" s="287">
        <f>I192</f>
        <v>2057</v>
      </c>
      <c r="J193" s="184">
        <v>42958</v>
      </c>
      <c r="K193" s="111">
        <v>2057</v>
      </c>
    </row>
    <row r="194" spans="1:11" ht="12.75" customHeight="1">
      <c r="A194" s="473">
        <v>24</v>
      </c>
      <c r="B194" s="473" t="s">
        <v>123</v>
      </c>
      <c r="C194" s="482">
        <v>2405603</v>
      </c>
      <c r="D194" s="485" t="s">
        <v>810</v>
      </c>
      <c r="E194" s="473">
        <v>149</v>
      </c>
      <c r="F194" s="528">
        <v>2533</v>
      </c>
      <c r="G194" s="528">
        <v>7599</v>
      </c>
      <c r="H194" s="46">
        <v>42809</v>
      </c>
      <c r="I194" s="288">
        <v>1266.5</v>
      </c>
      <c r="J194" s="124">
        <v>42808</v>
      </c>
      <c r="K194" s="103">
        <v>1266.5</v>
      </c>
    </row>
    <row r="195" spans="1:11" ht="12.75">
      <c r="A195" s="474"/>
      <c r="B195" s="474" t="s">
        <v>123</v>
      </c>
      <c r="C195" s="483"/>
      <c r="D195" s="486"/>
      <c r="E195" s="474"/>
      <c r="F195" s="474"/>
      <c r="G195" s="474"/>
      <c r="H195" s="46">
        <v>42840</v>
      </c>
      <c r="I195" s="288">
        <f>I194</f>
        <v>1266.5</v>
      </c>
      <c r="J195" s="124">
        <v>42832</v>
      </c>
      <c r="K195" s="103">
        <v>1266.5</v>
      </c>
    </row>
    <row r="196" spans="1:11" ht="12.75">
      <c r="A196" s="474"/>
      <c r="B196" s="474" t="s">
        <v>123</v>
      </c>
      <c r="C196" s="483"/>
      <c r="D196" s="486"/>
      <c r="E196" s="474"/>
      <c r="F196" s="474"/>
      <c r="G196" s="474"/>
      <c r="H196" s="46">
        <v>42870</v>
      </c>
      <c r="I196" s="288">
        <f>I195</f>
        <v>1266.5</v>
      </c>
      <c r="J196" s="124">
        <v>42863</v>
      </c>
      <c r="K196" s="103">
        <v>1266.5</v>
      </c>
    </row>
    <row r="197" spans="1:11" ht="12.75">
      <c r="A197" s="474"/>
      <c r="B197" s="474" t="s">
        <v>123</v>
      </c>
      <c r="C197" s="483"/>
      <c r="D197" s="486"/>
      <c r="E197" s="474"/>
      <c r="F197" s="474"/>
      <c r="G197" s="474"/>
      <c r="H197" s="46">
        <v>42901</v>
      </c>
      <c r="I197" s="288">
        <f>I196</f>
        <v>1266.5</v>
      </c>
      <c r="J197" s="124">
        <v>42895</v>
      </c>
      <c r="K197" s="103">
        <v>1266.5</v>
      </c>
    </row>
    <row r="198" spans="1:11" ht="12.75">
      <c r="A198" s="474"/>
      <c r="B198" s="474" t="s">
        <v>123</v>
      </c>
      <c r="C198" s="483"/>
      <c r="D198" s="486"/>
      <c r="E198" s="474"/>
      <c r="F198" s="474"/>
      <c r="G198" s="474"/>
      <c r="H198" s="46">
        <v>42931</v>
      </c>
      <c r="I198" s="288">
        <f>I197</f>
        <v>1266.5</v>
      </c>
      <c r="J198" s="124">
        <v>42920</v>
      </c>
      <c r="K198" s="103">
        <v>1266.5</v>
      </c>
    </row>
    <row r="199" spans="1:11" ht="12.75">
      <c r="A199" s="475"/>
      <c r="B199" s="475" t="s">
        <v>123</v>
      </c>
      <c r="C199" s="484"/>
      <c r="D199" s="487"/>
      <c r="E199" s="475"/>
      <c r="F199" s="475"/>
      <c r="G199" s="475"/>
      <c r="H199" s="46">
        <v>42962</v>
      </c>
      <c r="I199" s="288">
        <f>I198</f>
        <v>1266.5</v>
      </c>
      <c r="J199" s="124">
        <v>42957</v>
      </c>
      <c r="K199" s="103">
        <v>1266.5</v>
      </c>
    </row>
    <row r="200" spans="1:11" ht="12.75" customHeight="1">
      <c r="A200" s="447">
        <v>24</v>
      </c>
      <c r="B200" s="447" t="s">
        <v>123</v>
      </c>
      <c r="C200" s="477">
        <v>2405702</v>
      </c>
      <c r="D200" s="425" t="s">
        <v>811</v>
      </c>
      <c r="E200" s="447">
        <v>246</v>
      </c>
      <c r="F200" s="529">
        <v>4182</v>
      </c>
      <c r="G200" s="529">
        <v>12546</v>
      </c>
      <c r="H200" s="21">
        <v>42809</v>
      </c>
      <c r="I200" s="287">
        <v>2091</v>
      </c>
      <c r="J200" s="23">
        <v>42808</v>
      </c>
      <c r="K200" s="24">
        <v>2091</v>
      </c>
    </row>
    <row r="201" spans="1:11" ht="12.75">
      <c r="A201" s="476"/>
      <c r="B201" s="476" t="s">
        <v>123</v>
      </c>
      <c r="C201" s="478"/>
      <c r="D201" s="492"/>
      <c r="E201" s="476"/>
      <c r="F201" s="476"/>
      <c r="G201" s="476"/>
      <c r="H201" s="21">
        <v>42840</v>
      </c>
      <c r="I201" s="287">
        <f>I200</f>
        <v>2091</v>
      </c>
      <c r="J201" s="23">
        <v>42842</v>
      </c>
      <c r="K201" s="24">
        <v>2091</v>
      </c>
    </row>
    <row r="202" spans="1:11" ht="12.75">
      <c r="A202" s="476"/>
      <c r="B202" s="476" t="s">
        <v>123</v>
      </c>
      <c r="C202" s="478"/>
      <c r="D202" s="492"/>
      <c r="E202" s="476"/>
      <c r="F202" s="476"/>
      <c r="G202" s="476"/>
      <c r="H202" s="21">
        <v>42870</v>
      </c>
      <c r="I202" s="287">
        <f>I201</f>
        <v>2091</v>
      </c>
      <c r="J202" s="241">
        <v>42867</v>
      </c>
      <c r="K202" s="75">
        <v>2091</v>
      </c>
    </row>
    <row r="203" spans="1:11" ht="12.75">
      <c r="A203" s="476"/>
      <c r="B203" s="476" t="s">
        <v>123</v>
      </c>
      <c r="C203" s="478"/>
      <c r="D203" s="492"/>
      <c r="E203" s="476"/>
      <c r="F203" s="476"/>
      <c r="G203" s="476"/>
      <c r="H203" s="21">
        <v>42901</v>
      </c>
      <c r="I203" s="287">
        <f>I202</f>
        <v>2091</v>
      </c>
      <c r="J203" s="241">
        <v>42899</v>
      </c>
      <c r="K203" s="75">
        <v>2091</v>
      </c>
    </row>
    <row r="204" spans="1:11" ht="12.75">
      <c r="A204" s="476"/>
      <c r="B204" s="476" t="s">
        <v>123</v>
      </c>
      <c r="C204" s="478"/>
      <c r="D204" s="492"/>
      <c r="E204" s="476"/>
      <c r="F204" s="476"/>
      <c r="G204" s="476"/>
      <c r="H204" s="21">
        <v>42931</v>
      </c>
      <c r="I204" s="287">
        <f>I203</f>
        <v>2091</v>
      </c>
      <c r="J204" s="148">
        <v>42930</v>
      </c>
      <c r="K204" s="75">
        <v>2091</v>
      </c>
    </row>
    <row r="205" spans="1:11" ht="12.75">
      <c r="A205" s="448"/>
      <c r="B205" s="448" t="s">
        <v>123</v>
      </c>
      <c r="C205" s="432"/>
      <c r="D205" s="453"/>
      <c r="E205" s="448"/>
      <c r="F205" s="448"/>
      <c r="G205" s="448"/>
      <c r="H205" s="21">
        <v>42962</v>
      </c>
      <c r="I205" s="287">
        <f>I204</f>
        <v>2091</v>
      </c>
      <c r="J205" s="148">
        <v>42961</v>
      </c>
      <c r="K205" s="75">
        <v>2091</v>
      </c>
    </row>
    <row r="206" spans="1:11" ht="12.75">
      <c r="A206" s="473">
        <v>24</v>
      </c>
      <c r="B206" s="473" t="s">
        <v>123</v>
      </c>
      <c r="C206" s="482">
        <v>2405900</v>
      </c>
      <c r="D206" s="485" t="s">
        <v>812</v>
      </c>
      <c r="E206" s="473">
        <v>199</v>
      </c>
      <c r="F206" s="528">
        <v>3383</v>
      </c>
      <c r="G206" s="528">
        <v>10149</v>
      </c>
      <c r="H206" s="46">
        <v>42809</v>
      </c>
      <c r="I206" s="288">
        <v>1691.5</v>
      </c>
      <c r="J206" s="124">
        <v>42865</v>
      </c>
      <c r="K206" s="103">
        <v>1691.5</v>
      </c>
    </row>
    <row r="207" spans="1:11" ht="12.75">
      <c r="A207" s="474"/>
      <c r="B207" s="474" t="s">
        <v>123</v>
      </c>
      <c r="C207" s="483"/>
      <c r="D207" s="486"/>
      <c r="E207" s="474"/>
      <c r="F207" s="474"/>
      <c r="G207" s="474"/>
      <c r="H207" s="46">
        <v>42840</v>
      </c>
      <c r="I207" s="288">
        <f>I206</f>
        <v>1691.5</v>
      </c>
      <c r="J207" s="124">
        <v>42927</v>
      </c>
      <c r="K207" s="103">
        <v>1691.5</v>
      </c>
    </row>
    <row r="208" spans="1:11" ht="12.75">
      <c r="A208" s="474"/>
      <c r="B208" s="474" t="s">
        <v>123</v>
      </c>
      <c r="C208" s="483"/>
      <c r="D208" s="486"/>
      <c r="E208" s="474"/>
      <c r="F208" s="474"/>
      <c r="G208" s="474"/>
      <c r="H208" s="46">
        <v>42870</v>
      </c>
      <c r="I208" s="288">
        <f>I207</f>
        <v>1691.5</v>
      </c>
      <c r="J208" s="124"/>
      <c r="K208" s="103"/>
    </row>
    <row r="209" spans="1:11" ht="12.75">
      <c r="A209" s="474"/>
      <c r="B209" s="474" t="s">
        <v>123</v>
      </c>
      <c r="C209" s="483"/>
      <c r="D209" s="486"/>
      <c r="E209" s="474"/>
      <c r="F209" s="474"/>
      <c r="G209" s="474"/>
      <c r="H209" s="46">
        <v>42901</v>
      </c>
      <c r="I209" s="288">
        <f>I208</f>
        <v>1691.5</v>
      </c>
      <c r="J209" s="124"/>
      <c r="K209" s="103"/>
    </row>
    <row r="210" spans="1:11" ht="12.75">
      <c r="A210" s="474"/>
      <c r="B210" s="474" t="s">
        <v>123</v>
      </c>
      <c r="C210" s="483"/>
      <c r="D210" s="486"/>
      <c r="E210" s="474"/>
      <c r="F210" s="474"/>
      <c r="G210" s="474"/>
      <c r="H210" s="46">
        <v>42931</v>
      </c>
      <c r="I210" s="288">
        <f>I209</f>
        <v>1691.5</v>
      </c>
      <c r="J210" s="124"/>
      <c r="K210" s="103"/>
    </row>
    <row r="211" spans="1:11" ht="12.75">
      <c r="A211" s="475"/>
      <c r="B211" s="475" t="s">
        <v>123</v>
      </c>
      <c r="C211" s="484"/>
      <c r="D211" s="487"/>
      <c r="E211" s="475"/>
      <c r="F211" s="475"/>
      <c r="G211" s="475"/>
      <c r="H211" s="46">
        <v>42962</v>
      </c>
      <c r="I211" s="288">
        <f>I210</f>
        <v>1691.5</v>
      </c>
      <c r="J211" s="124"/>
      <c r="K211" s="103"/>
    </row>
    <row r="212" spans="1:11" ht="12.75" customHeight="1">
      <c r="A212" s="447">
        <v>24</v>
      </c>
      <c r="B212" s="447" t="s">
        <v>123</v>
      </c>
      <c r="C212" s="477">
        <v>2406007</v>
      </c>
      <c r="D212" s="425" t="s">
        <v>813</v>
      </c>
      <c r="E212" s="447">
        <v>152</v>
      </c>
      <c r="F212" s="529">
        <v>2584</v>
      </c>
      <c r="G212" s="529">
        <v>7752</v>
      </c>
      <c r="H212" s="21">
        <v>42809</v>
      </c>
      <c r="I212" s="287">
        <v>1292</v>
      </c>
      <c r="J212" s="23"/>
      <c r="K212" s="24"/>
    </row>
    <row r="213" spans="1:11" ht="12.75">
      <c r="A213" s="476"/>
      <c r="B213" s="476" t="s">
        <v>123</v>
      </c>
      <c r="C213" s="478"/>
      <c r="D213" s="492"/>
      <c r="E213" s="476"/>
      <c r="F213" s="476"/>
      <c r="G213" s="476"/>
      <c r="H213" s="21">
        <v>42840</v>
      </c>
      <c r="I213" s="287">
        <f>I212</f>
        <v>1292</v>
      </c>
      <c r="J213" s="23">
        <v>42860</v>
      </c>
      <c r="K213" s="24">
        <v>1292</v>
      </c>
    </row>
    <row r="214" spans="1:11" ht="12.75">
      <c r="A214" s="476"/>
      <c r="B214" s="476" t="s">
        <v>123</v>
      </c>
      <c r="C214" s="478"/>
      <c r="D214" s="492"/>
      <c r="E214" s="476"/>
      <c r="F214" s="476"/>
      <c r="G214" s="476"/>
      <c r="H214" s="21">
        <v>42870</v>
      </c>
      <c r="I214" s="287">
        <f>I213</f>
        <v>1292</v>
      </c>
      <c r="J214" s="148">
        <v>42870</v>
      </c>
      <c r="K214" s="75">
        <v>1292</v>
      </c>
    </row>
    <row r="215" spans="1:11" ht="12.75">
      <c r="A215" s="476"/>
      <c r="B215" s="476" t="s">
        <v>123</v>
      </c>
      <c r="C215" s="478"/>
      <c r="D215" s="492"/>
      <c r="E215" s="476"/>
      <c r="F215" s="476"/>
      <c r="G215" s="476"/>
      <c r="H215" s="21">
        <v>42901</v>
      </c>
      <c r="I215" s="287">
        <f>I214</f>
        <v>1292</v>
      </c>
      <c r="J215" s="148">
        <v>42991</v>
      </c>
      <c r="K215" s="75">
        <v>1292</v>
      </c>
    </row>
    <row r="216" spans="1:11" ht="12.75">
      <c r="A216" s="476"/>
      <c r="B216" s="476" t="s">
        <v>123</v>
      </c>
      <c r="C216" s="478"/>
      <c r="D216" s="492"/>
      <c r="E216" s="476"/>
      <c r="F216" s="476"/>
      <c r="G216" s="476"/>
      <c r="H216" s="21">
        <v>42931</v>
      </c>
      <c r="I216" s="287">
        <f>I215</f>
        <v>1292</v>
      </c>
      <c r="J216" s="148">
        <v>42991</v>
      </c>
      <c r="K216" s="75">
        <v>1292</v>
      </c>
    </row>
    <row r="217" spans="1:11" ht="12.75">
      <c r="A217" s="448"/>
      <c r="B217" s="448" t="s">
        <v>123</v>
      </c>
      <c r="C217" s="432"/>
      <c r="D217" s="453"/>
      <c r="E217" s="448"/>
      <c r="F217" s="448"/>
      <c r="G217" s="448"/>
      <c r="H217" s="21">
        <v>42962</v>
      </c>
      <c r="I217" s="287">
        <f>I216</f>
        <v>1292</v>
      </c>
      <c r="J217" s="148">
        <v>42962</v>
      </c>
      <c r="K217" s="75">
        <v>1292</v>
      </c>
    </row>
    <row r="218" spans="1:11" ht="12.75">
      <c r="A218" s="473">
        <v>24</v>
      </c>
      <c r="B218" s="473" t="s">
        <v>123</v>
      </c>
      <c r="C218" s="482">
        <v>2406106</v>
      </c>
      <c r="D218" s="485" t="s">
        <v>814</v>
      </c>
      <c r="E218" s="473">
        <v>189</v>
      </c>
      <c r="F218" s="518">
        <v>3213</v>
      </c>
      <c r="G218" s="518">
        <v>9639</v>
      </c>
      <c r="H218" s="46">
        <v>42809</v>
      </c>
      <c r="I218" s="288">
        <v>1606.5</v>
      </c>
      <c r="J218" s="124">
        <v>42836</v>
      </c>
      <c r="K218" s="103">
        <v>1606.5</v>
      </c>
    </row>
    <row r="219" spans="1:11" ht="12.75">
      <c r="A219" s="474"/>
      <c r="B219" s="474" t="s">
        <v>123</v>
      </c>
      <c r="C219" s="483"/>
      <c r="D219" s="486"/>
      <c r="E219" s="474"/>
      <c r="F219" s="434"/>
      <c r="G219" s="434"/>
      <c r="H219" s="46">
        <v>42840</v>
      </c>
      <c r="I219" s="288">
        <f>I218</f>
        <v>1606.5</v>
      </c>
      <c r="J219" s="124">
        <v>42836</v>
      </c>
      <c r="K219" s="103">
        <v>1606.5</v>
      </c>
    </row>
    <row r="220" spans="1:11" ht="12.75">
      <c r="A220" s="474"/>
      <c r="B220" s="474" t="s">
        <v>123</v>
      </c>
      <c r="C220" s="483"/>
      <c r="D220" s="486"/>
      <c r="E220" s="474"/>
      <c r="F220" s="434"/>
      <c r="G220" s="434"/>
      <c r="H220" s="46">
        <v>42870</v>
      </c>
      <c r="I220" s="288">
        <f>I219</f>
        <v>1606.5</v>
      </c>
      <c r="J220" s="124">
        <v>42880</v>
      </c>
      <c r="K220" s="103">
        <v>1606.5</v>
      </c>
    </row>
    <row r="221" spans="1:11" ht="12.75">
      <c r="A221" s="474"/>
      <c r="B221" s="474" t="s">
        <v>123</v>
      </c>
      <c r="C221" s="483"/>
      <c r="D221" s="486"/>
      <c r="E221" s="474"/>
      <c r="F221" s="434"/>
      <c r="G221" s="434"/>
      <c r="H221" s="46">
        <v>42901</v>
      </c>
      <c r="I221" s="288">
        <f>I220</f>
        <v>1606.5</v>
      </c>
      <c r="J221" s="124">
        <v>42906</v>
      </c>
      <c r="K221" s="103">
        <v>1606.5</v>
      </c>
    </row>
    <row r="222" spans="1:11" ht="12.75">
      <c r="A222" s="474"/>
      <c r="B222" s="474" t="s">
        <v>123</v>
      </c>
      <c r="C222" s="483"/>
      <c r="D222" s="486"/>
      <c r="E222" s="474"/>
      <c r="F222" s="434"/>
      <c r="G222" s="434"/>
      <c r="H222" s="46">
        <v>42931</v>
      </c>
      <c r="I222" s="288">
        <f>I221</f>
        <v>1606.5</v>
      </c>
      <c r="J222" s="124">
        <v>42933</v>
      </c>
      <c r="K222" s="103">
        <v>1606.5</v>
      </c>
    </row>
    <row r="223" spans="1:11" ht="12.75">
      <c r="A223" s="475"/>
      <c r="B223" s="475" t="s">
        <v>123</v>
      </c>
      <c r="C223" s="484"/>
      <c r="D223" s="487"/>
      <c r="E223" s="475"/>
      <c r="F223" s="434"/>
      <c r="G223" s="434"/>
      <c r="H223" s="46">
        <v>42962</v>
      </c>
      <c r="I223" s="288">
        <f>I222</f>
        <v>1606.5</v>
      </c>
      <c r="J223" s="124">
        <v>42961</v>
      </c>
      <c r="K223" s="103">
        <v>1606.5</v>
      </c>
    </row>
    <row r="224" spans="1:11" ht="12.75" customHeight="1">
      <c r="A224" s="447">
        <v>24</v>
      </c>
      <c r="B224" s="447" t="s">
        <v>123</v>
      </c>
      <c r="C224" s="477">
        <v>2406502</v>
      </c>
      <c r="D224" s="425" t="s">
        <v>815</v>
      </c>
      <c r="E224" s="447">
        <v>543</v>
      </c>
      <c r="F224" s="529">
        <v>9231</v>
      </c>
      <c r="G224" s="529">
        <v>27693</v>
      </c>
      <c r="H224" s="21">
        <v>42809</v>
      </c>
      <c r="I224" s="287">
        <v>4615.5</v>
      </c>
      <c r="J224" s="148"/>
      <c r="K224" s="75"/>
    </row>
    <row r="225" spans="1:11" ht="12.75">
      <c r="A225" s="476"/>
      <c r="B225" s="476" t="s">
        <v>123</v>
      </c>
      <c r="C225" s="478"/>
      <c r="D225" s="492"/>
      <c r="E225" s="476"/>
      <c r="F225" s="476"/>
      <c r="G225" s="476"/>
      <c r="H225" s="21">
        <v>42840</v>
      </c>
      <c r="I225" s="287">
        <f>I224</f>
        <v>4615.5</v>
      </c>
      <c r="J225" s="148"/>
      <c r="K225" s="75"/>
    </row>
    <row r="226" spans="1:11" ht="12.75">
      <c r="A226" s="476"/>
      <c r="B226" s="476" t="s">
        <v>123</v>
      </c>
      <c r="C226" s="478"/>
      <c r="D226" s="492"/>
      <c r="E226" s="476"/>
      <c r="F226" s="476"/>
      <c r="G226" s="476"/>
      <c r="H226" s="21">
        <v>42870</v>
      </c>
      <c r="I226" s="287">
        <f>I225</f>
        <v>4615.5</v>
      </c>
      <c r="J226" s="148"/>
      <c r="K226" s="75"/>
    </row>
    <row r="227" spans="1:11" ht="12.75">
      <c r="A227" s="476"/>
      <c r="B227" s="476" t="s">
        <v>123</v>
      </c>
      <c r="C227" s="478"/>
      <c r="D227" s="492"/>
      <c r="E227" s="476"/>
      <c r="F227" s="476"/>
      <c r="G227" s="476"/>
      <c r="H227" s="21">
        <v>42901</v>
      </c>
      <c r="I227" s="287">
        <f>I226</f>
        <v>4615.5</v>
      </c>
      <c r="J227" s="148"/>
      <c r="K227" s="75"/>
    </row>
    <row r="228" spans="1:11" ht="12.75">
      <c r="A228" s="476"/>
      <c r="B228" s="476" t="s">
        <v>123</v>
      </c>
      <c r="C228" s="478"/>
      <c r="D228" s="492"/>
      <c r="E228" s="476"/>
      <c r="F228" s="476"/>
      <c r="G228" s="476"/>
      <c r="H228" s="21">
        <v>42931</v>
      </c>
      <c r="I228" s="287">
        <f>I227</f>
        <v>4615.5</v>
      </c>
      <c r="J228" s="148"/>
      <c r="K228" s="75"/>
    </row>
    <row r="229" spans="1:11" ht="12.75">
      <c r="A229" s="448"/>
      <c r="B229" s="448" t="s">
        <v>123</v>
      </c>
      <c r="C229" s="432"/>
      <c r="D229" s="453"/>
      <c r="E229" s="448"/>
      <c r="F229" s="448"/>
      <c r="G229" s="448"/>
      <c r="H229" s="21">
        <v>42962</v>
      </c>
      <c r="I229" s="287">
        <f>I228</f>
        <v>4615.5</v>
      </c>
      <c r="J229" s="148"/>
      <c r="K229" s="75"/>
    </row>
    <row r="230" spans="1:11" ht="12.75">
      <c r="A230" s="473">
        <v>24</v>
      </c>
      <c r="B230" s="473" t="s">
        <v>123</v>
      </c>
      <c r="C230" s="482">
        <v>2406908</v>
      </c>
      <c r="D230" s="485" t="s">
        <v>816</v>
      </c>
      <c r="E230" s="473">
        <v>196</v>
      </c>
      <c r="F230" s="528">
        <v>3332</v>
      </c>
      <c r="G230" s="528">
        <v>9996</v>
      </c>
      <c r="H230" s="46">
        <v>42809</v>
      </c>
      <c r="I230" s="288">
        <v>1666</v>
      </c>
      <c r="J230" s="185"/>
      <c r="K230" s="138"/>
    </row>
    <row r="231" spans="1:11" ht="12.75">
      <c r="A231" s="474"/>
      <c r="B231" s="474" t="s">
        <v>123</v>
      </c>
      <c r="C231" s="483"/>
      <c r="D231" s="486"/>
      <c r="E231" s="474"/>
      <c r="F231" s="474"/>
      <c r="G231" s="474"/>
      <c r="H231" s="46">
        <v>42840</v>
      </c>
      <c r="I231" s="288">
        <f>I230</f>
        <v>1666</v>
      </c>
      <c r="J231" s="185"/>
      <c r="K231" s="138"/>
    </row>
    <row r="232" spans="1:11" ht="12.75">
      <c r="A232" s="474"/>
      <c r="B232" s="474" t="s">
        <v>123</v>
      </c>
      <c r="C232" s="483"/>
      <c r="D232" s="486"/>
      <c r="E232" s="474"/>
      <c r="F232" s="474"/>
      <c r="G232" s="474"/>
      <c r="H232" s="46">
        <v>42870</v>
      </c>
      <c r="I232" s="288">
        <f>I231</f>
        <v>1666</v>
      </c>
      <c r="J232" s="185"/>
      <c r="K232" s="138"/>
    </row>
    <row r="233" spans="1:11" ht="12.75">
      <c r="A233" s="474"/>
      <c r="B233" s="474" t="s">
        <v>123</v>
      </c>
      <c r="C233" s="483"/>
      <c r="D233" s="486"/>
      <c r="E233" s="474"/>
      <c r="F233" s="474"/>
      <c r="G233" s="474"/>
      <c r="H233" s="46">
        <v>42901</v>
      </c>
      <c r="I233" s="288">
        <f>I232</f>
        <v>1666</v>
      </c>
      <c r="J233" s="185"/>
      <c r="K233" s="138"/>
    </row>
    <row r="234" spans="1:11" ht="12.75">
      <c r="A234" s="474"/>
      <c r="B234" s="474" t="s">
        <v>123</v>
      </c>
      <c r="C234" s="483"/>
      <c r="D234" s="486"/>
      <c r="E234" s="474"/>
      <c r="F234" s="474"/>
      <c r="G234" s="474"/>
      <c r="H234" s="46">
        <v>42931</v>
      </c>
      <c r="I234" s="288">
        <f>I233</f>
        <v>1666</v>
      </c>
      <c r="J234" s="185"/>
      <c r="K234" s="138"/>
    </row>
    <row r="235" spans="1:11" ht="12.75">
      <c r="A235" s="475"/>
      <c r="B235" s="475" t="s">
        <v>123</v>
      </c>
      <c r="C235" s="484"/>
      <c r="D235" s="487"/>
      <c r="E235" s="475"/>
      <c r="F235" s="475"/>
      <c r="G235" s="475"/>
      <c r="H235" s="46">
        <v>42962</v>
      </c>
      <c r="I235" s="288">
        <f>I234</f>
        <v>1666</v>
      </c>
      <c r="J235" s="185"/>
      <c r="K235" s="138"/>
    </row>
    <row r="236" spans="1:11" ht="12.75" customHeight="1">
      <c r="A236" s="447">
        <v>24</v>
      </c>
      <c r="B236" s="447" t="s">
        <v>123</v>
      </c>
      <c r="C236" s="477">
        <v>2407005</v>
      </c>
      <c r="D236" s="425" t="s">
        <v>817</v>
      </c>
      <c r="E236" s="447">
        <v>581</v>
      </c>
      <c r="F236" s="529">
        <v>9877</v>
      </c>
      <c r="G236" s="529">
        <v>29631</v>
      </c>
      <c r="H236" s="21">
        <v>42809</v>
      </c>
      <c r="I236" s="287">
        <v>4938.5</v>
      </c>
      <c r="J236" s="23">
        <v>42892</v>
      </c>
      <c r="K236" s="24">
        <v>4938.5</v>
      </c>
    </row>
    <row r="237" spans="1:11" ht="12.75">
      <c r="A237" s="476"/>
      <c r="B237" s="476" t="s">
        <v>123</v>
      </c>
      <c r="C237" s="478"/>
      <c r="D237" s="492"/>
      <c r="E237" s="476"/>
      <c r="F237" s="476"/>
      <c r="G237" s="476"/>
      <c r="H237" s="21">
        <v>42840</v>
      </c>
      <c r="I237" s="287">
        <f>I236</f>
        <v>4938.5</v>
      </c>
      <c r="J237" s="23"/>
      <c r="K237" s="24"/>
    </row>
    <row r="238" spans="1:11" ht="12.75">
      <c r="A238" s="476"/>
      <c r="B238" s="476" t="s">
        <v>123</v>
      </c>
      <c r="C238" s="478"/>
      <c r="D238" s="492"/>
      <c r="E238" s="476"/>
      <c r="F238" s="476"/>
      <c r="G238" s="476"/>
      <c r="H238" s="21">
        <v>42870</v>
      </c>
      <c r="I238" s="287">
        <f>I237</f>
        <v>4938.5</v>
      </c>
      <c r="J238" s="23"/>
      <c r="K238" s="24"/>
    </row>
    <row r="239" spans="1:11" ht="12.75">
      <c r="A239" s="476"/>
      <c r="B239" s="476" t="s">
        <v>123</v>
      </c>
      <c r="C239" s="478"/>
      <c r="D239" s="492"/>
      <c r="E239" s="476"/>
      <c r="F239" s="476"/>
      <c r="G239" s="476"/>
      <c r="H239" s="21">
        <v>42901</v>
      </c>
      <c r="I239" s="287">
        <f>I238</f>
        <v>4938.5</v>
      </c>
      <c r="J239" s="184"/>
      <c r="K239" s="111"/>
    </row>
    <row r="240" spans="1:11" ht="12.75">
      <c r="A240" s="476"/>
      <c r="B240" s="476" t="s">
        <v>123</v>
      </c>
      <c r="C240" s="478"/>
      <c r="D240" s="492"/>
      <c r="E240" s="476"/>
      <c r="F240" s="476"/>
      <c r="G240" s="476"/>
      <c r="H240" s="21">
        <v>42931</v>
      </c>
      <c r="I240" s="287">
        <f>I239</f>
        <v>4938.5</v>
      </c>
      <c r="J240" s="184"/>
      <c r="K240" s="111"/>
    </row>
    <row r="241" spans="1:11" ht="12.75">
      <c r="A241" s="448"/>
      <c r="B241" s="448" t="s">
        <v>123</v>
      </c>
      <c r="C241" s="432"/>
      <c r="D241" s="453"/>
      <c r="E241" s="448"/>
      <c r="F241" s="448"/>
      <c r="G241" s="448"/>
      <c r="H241" s="21">
        <v>42962</v>
      </c>
      <c r="I241" s="287">
        <f>I240</f>
        <v>4938.5</v>
      </c>
      <c r="J241" s="184"/>
      <c r="K241" s="111"/>
    </row>
    <row r="242" spans="1:11" ht="12.75" customHeight="1">
      <c r="A242" s="473">
        <v>24</v>
      </c>
      <c r="B242" s="473" t="s">
        <v>123</v>
      </c>
      <c r="C242" s="482">
        <v>2407252</v>
      </c>
      <c r="D242" s="485" t="s">
        <v>818</v>
      </c>
      <c r="E242" s="473">
        <v>192</v>
      </c>
      <c r="F242" s="528">
        <v>3264</v>
      </c>
      <c r="G242" s="528">
        <v>9792</v>
      </c>
      <c r="H242" s="46">
        <v>42809</v>
      </c>
      <c r="I242" s="288">
        <v>1632</v>
      </c>
      <c r="J242" s="124">
        <v>42803</v>
      </c>
      <c r="K242" s="103">
        <v>1632</v>
      </c>
    </row>
    <row r="243" spans="1:11" ht="12.75">
      <c r="A243" s="474"/>
      <c r="B243" s="474" t="s">
        <v>123</v>
      </c>
      <c r="C243" s="483"/>
      <c r="D243" s="486"/>
      <c r="E243" s="474"/>
      <c r="F243" s="474"/>
      <c r="G243" s="474"/>
      <c r="H243" s="46">
        <v>42840</v>
      </c>
      <c r="I243" s="288">
        <f>I242</f>
        <v>1632</v>
      </c>
      <c r="J243" s="124">
        <v>42835</v>
      </c>
      <c r="K243" s="103">
        <v>1632</v>
      </c>
    </row>
    <row r="244" spans="1:11" ht="12.75">
      <c r="A244" s="474"/>
      <c r="B244" s="474" t="s">
        <v>123</v>
      </c>
      <c r="C244" s="483"/>
      <c r="D244" s="486"/>
      <c r="E244" s="474"/>
      <c r="F244" s="474"/>
      <c r="G244" s="474"/>
      <c r="H244" s="46">
        <v>42870</v>
      </c>
      <c r="I244" s="288">
        <f>I243</f>
        <v>1632</v>
      </c>
      <c r="J244" s="124">
        <v>42865</v>
      </c>
      <c r="K244" s="103">
        <v>1632</v>
      </c>
    </row>
    <row r="245" spans="1:11" ht="12.75">
      <c r="A245" s="474"/>
      <c r="B245" s="474" t="s">
        <v>123</v>
      </c>
      <c r="C245" s="483"/>
      <c r="D245" s="486"/>
      <c r="E245" s="474"/>
      <c r="F245" s="474"/>
      <c r="G245" s="474"/>
      <c r="H245" s="46">
        <v>42901</v>
      </c>
      <c r="I245" s="288">
        <f>I244</f>
        <v>1632</v>
      </c>
      <c r="J245" s="124">
        <v>42895</v>
      </c>
      <c r="K245" s="103">
        <v>1632</v>
      </c>
    </row>
    <row r="246" spans="1:11" ht="12.75">
      <c r="A246" s="474"/>
      <c r="B246" s="474" t="s">
        <v>123</v>
      </c>
      <c r="C246" s="483"/>
      <c r="D246" s="486"/>
      <c r="E246" s="474"/>
      <c r="F246" s="474"/>
      <c r="G246" s="474"/>
      <c r="H246" s="46">
        <v>42931</v>
      </c>
      <c r="I246" s="288">
        <f>I245</f>
        <v>1632</v>
      </c>
      <c r="J246" s="124">
        <v>42926</v>
      </c>
      <c r="K246" s="103">
        <v>1632</v>
      </c>
    </row>
    <row r="247" spans="1:11" ht="12.75">
      <c r="A247" s="475"/>
      <c r="B247" s="475" t="s">
        <v>123</v>
      </c>
      <c r="C247" s="484"/>
      <c r="D247" s="487"/>
      <c r="E247" s="475"/>
      <c r="F247" s="475"/>
      <c r="G247" s="475"/>
      <c r="H247" s="46">
        <v>42962</v>
      </c>
      <c r="I247" s="288">
        <f>I246</f>
        <v>1632</v>
      </c>
      <c r="J247" s="124">
        <v>42978</v>
      </c>
      <c r="K247" s="103">
        <v>1632</v>
      </c>
    </row>
    <row r="248" spans="1:11" ht="12.75" customHeight="1">
      <c r="A248" s="447">
        <v>24</v>
      </c>
      <c r="B248" s="447" t="s">
        <v>123</v>
      </c>
      <c r="C248" s="477">
        <v>2407302</v>
      </c>
      <c r="D248" s="425" t="s">
        <v>819</v>
      </c>
      <c r="E248" s="447">
        <v>199</v>
      </c>
      <c r="F248" s="529">
        <v>3383</v>
      </c>
      <c r="G248" s="529">
        <v>10149</v>
      </c>
      <c r="H248" s="21">
        <v>42809</v>
      </c>
      <c r="I248" s="287">
        <v>1691.5</v>
      </c>
      <c r="J248" s="184">
        <v>42809</v>
      </c>
      <c r="K248" s="111">
        <v>1691.5</v>
      </c>
    </row>
    <row r="249" spans="1:11" ht="12.75">
      <c r="A249" s="476"/>
      <c r="B249" s="476" t="s">
        <v>123</v>
      </c>
      <c r="C249" s="478"/>
      <c r="D249" s="492"/>
      <c r="E249" s="476"/>
      <c r="F249" s="476"/>
      <c r="G249" s="476"/>
      <c r="H249" s="21">
        <v>42840</v>
      </c>
      <c r="I249" s="287">
        <f>I248</f>
        <v>1691.5</v>
      </c>
      <c r="J249" s="184">
        <v>42842</v>
      </c>
      <c r="K249" s="111">
        <v>1691.5</v>
      </c>
    </row>
    <row r="250" spans="1:11" ht="12.75">
      <c r="A250" s="476"/>
      <c r="B250" s="476" t="s">
        <v>123</v>
      </c>
      <c r="C250" s="478"/>
      <c r="D250" s="492"/>
      <c r="E250" s="476"/>
      <c r="F250" s="476"/>
      <c r="G250" s="476"/>
      <c r="H250" s="21">
        <v>42870</v>
      </c>
      <c r="I250" s="287">
        <f>I249</f>
        <v>1691.5</v>
      </c>
      <c r="J250" s="184">
        <v>42870</v>
      </c>
      <c r="K250" s="111">
        <v>1691.5</v>
      </c>
    </row>
    <row r="251" spans="1:11" ht="12.75">
      <c r="A251" s="476"/>
      <c r="B251" s="476" t="s">
        <v>123</v>
      </c>
      <c r="C251" s="478"/>
      <c r="D251" s="492"/>
      <c r="E251" s="476"/>
      <c r="F251" s="476"/>
      <c r="G251" s="476"/>
      <c r="H251" s="21">
        <v>42901</v>
      </c>
      <c r="I251" s="287">
        <f>I250</f>
        <v>1691.5</v>
      </c>
      <c r="J251" s="184">
        <v>42902</v>
      </c>
      <c r="K251" s="111">
        <v>1691.5</v>
      </c>
    </row>
    <row r="252" spans="1:11" ht="12.75">
      <c r="A252" s="476"/>
      <c r="B252" s="476" t="s">
        <v>123</v>
      </c>
      <c r="C252" s="478"/>
      <c r="D252" s="492"/>
      <c r="E252" s="476"/>
      <c r="F252" s="476"/>
      <c r="G252" s="476"/>
      <c r="H252" s="21">
        <v>42931</v>
      </c>
      <c r="I252" s="287">
        <f>I251</f>
        <v>1691.5</v>
      </c>
      <c r="J252" s="184">
        <v>42933</v>
      </c>
      <c r="K252" s="111">
        <v>1691.5</v>
      </c>
    </row>
    <row r="253" spans="1:11" ht="12.75">
      <c r="A253" s="448"/>
      <c r="B253" s="448" t="s">
        <v>123</v>
      </c>
      <c r="C253" s="432"/>
      <c r="D253" s="453"/>
      <c r="E253" s="448"/>
      <c r="F253" s="448"/>
      <c r="G253" s="448"/>
      <c r="H253" s="21">
        <v>42962</v>
      </c>
      <c r="I253" s="287">
        <f>I252</f>
        <v>1691.5</v>
      </c>
      <c r="J253" s="108">
        <v>42962</v>
      </c>
      <c r="K253" s="109">
        <v>1691.5</v>
      </c>
    </row>
    <row r="254" spans="1:11" ht="12.75">
      <c r="A254" s="473">
        <v>24</v>
      </c>
      <c r="B254" s="473" t="s">
        <v>123</v>
      </c>
      <c r="C254" s="482">
        <v>2407401</v>
      </c>
      <c r="D254" s="485" t="s">
        <v>820</v>
      </c>
      <c r="E254" s="473">
        <v>152</v>
      </c>
      <c r="F254" s="518">
        <f>E254*17</f>
        <v>2584</v>
      </c>
      <c r="G254" s="518">
        <f>E254*51</f>
        <v>7752</v>
      </c>
      <c r="H254" s="46">
        <v>42809</v>
      </c>
      <c r="I254" s="288">
        <f>G254/6</f>
        <v>1292</v>
      </c>
      <c r="J254" s="124"/>
      <c r="K254" s="103"/>
    </row>
    <row r="255" spans="1:11" ht="12.75">
      <c r="A255" s="474"/>
      <c r="B255" s="474" t="s">
        <v>123</v>
      </c>
      <c r="C255" s="483"/>
      <c r="D255" s="486"/>
      <c r="E255" s="474"/>
      <c r="F255" s="434"/>
      <c r="G255" s="434"/>
      <c r="H255" s="46">
        <v>42840</v>
      </c>
      <c r="I255" s="288">
        <f>G254/6</f>
        <v>1292</v>
      </c>
      <c r="J255" s="124"/>
      <c r="K255" s="103"/>
    </row>
    <row r="256" spans="1:11" ht="12.75">
      <c r="A256" s="474"/>
      <c r="B256" s="474" t="s">
        <v>123</v>
      </c>
      <c r="C256" s="483"/>
      <c r="D256" s="486"/>
      <c r="E256" s="474"/>
      <c r="F256" s="434"/>
      <c r="G256" s="434"/>
      <c r="H256" s="46">
        <v>42870</v>
      </c>
      <c r="I256" s="288">
        <f>G254/6</f>
        <v>1292</v>
      </c>
      <c r="J256" s="124"/>
      <c r="K256" s="103"/>
    </row>
    <row r="257" spans="1:11" ht="12.75">
      <c r="A257" s="474"/>
      <c r="B257" s="474" t="s">
        <v>123</v>
      </c>
      <c r="C257" s="483"/>
      <c r="D257" s="486"/>
      <c r="E257" s="474"/>
      <c r="F257" s="434"/>
      <c r="G257" s="434"/>
      <c r="H257" s="46">
        <v>42901</v>
      </c>
      <c r="I257" s="288">
        <f>G254/6</f>
        <v>1292</v>
      </c>
      <c r="J257" s="124"/>
      <c r="K257" s="103"/>
    </row>
    <row r="258" spans="1:13" ht="12.75">
      <c r="A258" s="474"/>
      <c r="B258" s="474" t="s">
        <v>123</v>
      </c>
      <c r="C258" s="483"/>
      <c r="D258" s="486"/>
      <c r="E258" s="474"/>
      <c r="F258" s="434"/>
      <c r="G258" s="434"/>
      <c r="H258" s="46">
        <v>42931</v>
      </c>
      <c r="I258" s="288">
        <f>G254/6</f>
        <v>1292</v>
      </c>
      <c r="J258" s="124"/>
      <c r="K258" s="103"/>
      <c r="M258" s="219"/>
    </row>
    <row r="259" spans="1:11" ht="12.75">
      <c r="A259" s="475"/>
      <c r="B259" s="475" t="s">
        <v>123</v>
      </c>
      <c r="C259" s="484"/>
      <c r="D259" s="487"/>
      <c r="E259" s="475"/>
      <c r="F259" s="434"/>
      <c r="G259" s="434"/>
      <c r="H259" s="46">
        <v>42962</v>
      </c>
      <c r="I259" s="288">
        <f>G254/6</f>
        <v>1292</v>
      </c>
      <c r="J259" s="124"/>
      <c r="K259" s="103"/>
    </row>
    <row r="260" spans="1:11" ht="12.75" customHeight="1">
      <c r="A260" s="447">
        <v>24</v>
      </c>
      <c r="B260" s="447" t="s">
        <v>123</v>
      </c>
      <c r="C260" s="477">
        <v>2407609</v>
      </c>
      <c r="D260" s="425" t="s">
        <v>821</v>
      </c>
      <c r="E260" s="447">
        <v>150</v>
      </c>
      <c r="F260" s="529">
        <v>2550</v>
      </c>
      <c r="G260" s="529">
        <v>7650</v>
      </c>
      <c r="H260" s="21">
        <v>42809</v>
      </c>
      <c r="I260" s="287">
        <v>1275</v>
      </c>
      <c r="J260" s="23"/>
      <c r="K260" s="24"/>
    </row>
    <row r="261" spans="1:11" ht="12.75">
      <c r="A261" s="476"/>
      <c r="B261" s="476" t="s">
        <v>123</v>
      </c>
      <c r="C261" s="478"/>
      <c r="D261" s="492"/>
      <c r="E261" s="476"/>
      <c r="F261" s="476"/>
      <c r="G261" s="476"/>
      <c r="H261" s="21">
        <v>42840</v>
      </c>
      <c r="I261" s="287">
        <f>I260</f>
        <v>1275</v>
      </c>
      <c r="J261" s="23"/>
      <c r="K261" s="24"/>
    </row>
    <row r="262" spans="1:11" ht="12.75">
      <c r="A262" s="476"/>
      <c r="B262" s="476" t="s">
        <v>123</v>
      </c>
      <c r="C262" s="478"/>
      <c r="D262" s="492"/>
      <c r="E262" s="476"/>
      <c r="F262" s="476"/>
      <c r="G262" s="476"/>
      <c r="H262" s="21">
        <v>42870</v>
      </c>
      <c r="I262" s="287">
        <f>I261</f>
        <v>1275</v>
      </c>
      <c r="J262" s="23"/>
      <c r="K262" s="24"/>
    </row>
    <row r="263" spans="1:11" ht="12.75">
      <c r="A263" s="476"/>
      <c r="B263" s="476" t="s">
        <v>123</v>
      </c>
      <c r="C263" s="478"/>
      <c r="D263" s="492"/>
      <c r="E263" s="476"/>
      <c r="F263" s="476"/>
      <c r="G263" s="476"/>
      <c r="H263" s="21">
        <v>42901</v>
      </c>
      <c r="I263" s="287">
        <f>I262</f>
        <v>1275</v>
      </c>
      <c r="J263" s="23"/>
      <c r="K263" s="24"/>
    </row>
    <row r="264" spans="1:11" ht="12.75">
      <c r="A264" s="476"/>
      <c r="B264" s="476" t="s">
        <v>123</v>
      </c>
      <c r="C264" s="478"/>
      <c r="D264" s="492"/>
      <c r="E264" s="476"/>
      <c r="F264" s="476"/>
      <c r="G264" s="476"/>
      <c r="H264" s="21">
        <v>42931</v>
      </c>
      <c r="I264" s="287">
        <f>I263</f>
        <v>1275</v>
      </c>
      <c r="J264" s="23"/>
      <c r="K264" s="24"/>
    </row>
    <row r="265" spans="1:11" ht="12.75">
      <c r="A265" s="448"/>
      <c r="B265" s="448" t="s">
        <v>123</v>
      </c>
      <c r="C265" s="432"/>
      <c r="D265" s="453"/>
      <c r="E265" s="448"/>
      <c r="F265" s="448"/>
      <c r="G265" s="448"/>
      <c r="H265" s="21">
        <v>42962</v>
      </c>
      <c r="I265" s="287">
        <f>I264</f>
        <v>1275</v>
      </c>
      <c r="J265" s="23"/>
      <c r="K265" s="24"/>
    </row>
    <row r="266" spans="1:11" ht="12.75">
      <c r="A266" s="473">
        <v>24</v>
      </c>
      <c r="B266" s="473" t="s">
        <v>123</v>
      </c>
      <c r="C266" s="482">
        <v>2408003</v>
      </c>
      <c r="D266" s="485" t="s">
        <v>822</v>
      </c>
      <c r="E266" s="488">
        <v>1404</v>
      </c>
      <c r="F266" s="528">
        <v>23868</v>
      </c>
      <c r="G266" s="528">
        <v>71604</v>
      </c>
      <c r="H266" s="46">
        <v>42809</v>
      </c>
      <c r="I266" s="288">
        <v>11934</v>
      </c>
      <c r="J266" s="185"/>
      <c r="K266" s="138"/>
    </row>
    <row r="267" spans="1:11" ht="12.75">
      <c r="A267" s="474"/>
      <c r="B267" s="474" t="s">
        <v>123</v>
      </c>
      <c r="C267" s="483"/>
      <c r="D267" s="486"/>
      <c r="E267" s="474"/>
      <c r="F267" s="474"/>
      <c r="G267" s="474"/>
      <c r="H267" s="46">
        <v>42840</v>
      </c>
      <c r="I267" s="288">
        <f>I266</f>
        <v>11934</v>
      </c>
      <c r="J267" s="185"/>
      <c r="K267" s="138"/>
    </row>
    <row r="268" spans="1:11" ht="12.75">
      <c r="A268" s="474"/>
      <c r="B268" s="474" t="s">
        <v>123</v>
      </c>
      <c r="C268" s="483"/>
      <c r="D268" s="486"/>
      <c r="E268" s="474"/>
      <c r="F268" s="474"/>
      <c r="G268" s="474"/>
      <c r="H268" s="46">
        <v>42870</v>
      </c>
      <c r="I268" s="288">
        <f>I267</f>
        <v>11934</v>
      </c>
      <c r="J268" s="185"/>
      <c r="K268" s="138"/>
    </row>
    <row r="269" spans="1:11" ht="12.75">
      <c r="A269" s="474"/>
      <c r="B269" s="474" t="s">
        <v>123</v>
      </c>
      <c r="C269" s="483"/>
      <c r="D269" s="486"/>
      <c r="E269" s="474"/>
      <c r="F269" s="474"/>
      <c r="G269" s="474"/>
      <c r="H269" s="46">
        <v>42901</v>
      </c>
      <c r="I269" s="288">
        <f>I268</f>
        <v>11934</v>
      </c>
      <c r="J269" s="185"/>
      <c r="K269" s="138"/>
    </row>
    <row r="270" spans="1:11" ht="12.75">
      <c r="A270" s="474"/>
      <c r="B270" s="474" t="s">
        <v>123</v>
      </c>
      <c r="C270" s="483"/>
      <c r="D270" s="486"/>
      <c r="E270" s="474"/>
      <c r="F270" s="474"/>
      <c r="G270" s="474"/>
      <c r="H270" s="46">
        <v>42931</v>
      </c>
      <c r="I270" s="288">
        <f>I269</f>
        <v>11934</v>
      </c>
      <c r="J270" s="185"/>
      <c r="K270" s="138"/>
    </row>
    <row r="271" spans="1:11" ht="12.75">
      <c r="A271" s="475"/>
      <c r="B271" s="475" t="s">
        <v>123</v>
      </c>
      <c r="C271" s="484"/>
      <c r="D271" s="487"/>
      <c r="E271" s="475"/>
      <c r="F271" s="475"/>
      <c r="G271" s="475"/>
      <c r="H271" s="46">
        <v>42962</v>
      </c>
      <c r="I271" s="288">
        <f>I270</f>
        <v>11934</v>
      </c>
      <c r="J271" s="185"/>
      <c r="K271" s="138"/>
    </row>
    <row r="272" spans="1:11" ht="12.75" customHeight="1">
      <c r="A272" s="447">
        <v>24</v>
      </c>
      <c r="B272" s="447" t="s">
        <v>123</v>
      </c>
      <c r="C272" s="477">
        <v>2408409</v>
      </c>
      <c r="D272" s="425" t="s">
        <v>823</v>
      </c>
      <c r="E272" s="447">
        <v>113</v>
      </c>
      <c r="F272" s="529">
        <v>1921</v>
      </c>
      <c r="G272" s="529">
        <v>5763</v>
      </c>
      <c r="H272" s="21">
        <v>42809</v>
      </c>
      <c r="I272" s="287">
        <v>1152.6</v>
      </c>
      <c r="J272" s="148"/>
      <c r="K272" s="75"/>
    </row>
    <row r="273" spans="1:11" ht="12.75">
      <c r="A273" s="476"/>
      <c r="B273" s="476" t="s">
        <v>123</v>
      </c>
      <c r="C273" s="478"/>
      <c r="D273" s="492"/>
      <c r="E273" s="476"/>
      <c r="F273" s="476"/>
      <c r="G273" s="476"/>
      <c r="H273" s="21">
        <v>42840</v>
      </c>
      <c r="I273" s="287">
        <f>I272</f>
        <v>1152.6</v>
      </c>
      <c r="J273" s="148"/>
      <c r="K273" s="75"/>
    </row>
    <row r="274" spans="1:11" ht="12.75">
      <c r="A274" s="476"/>
      <c r="B274" s="476" t="s">
        <v>123</v>
      </c>
      <c r="C274" s="478"/>
      <c r="D274" s="492"/>
      <c r="E274" s="476"/>
      <c r="F274" s="476"/>
      <c r="G274" s="476"/>
      <c r="H274" s="21">
        <v>42870</v>
      </c>
      <c r="I274" s="287">
        <f>I273</f>
        <v>1152.6</v>
      </c>
      <c r="J274" s="148"/>
      <c r="K274" s="75"/>
    </row>
    <row r="275" spans="1:11" ht="12.75">
      <c r="A275" s="476"/>
      <c r="B275" s="476" t="s">
        <v>123</v>
      </c>
      <c r="C275" s="478"/>
      <c r="D275" s="492"/>
      <c r="E275" s="476"/>
      <c r="F275" s="476"/>
      <c r="G275" s="476"/>
      <c r="H275" s="21">
        <v>42901</v>
      </c>
      <c r="I275" s="287">
        <f>I274</f>
        <v>1152.6</v>
      </c>
      <c r="J275" s="148"/>
      <c r="K275" s="75"/>
    </row>
    <row r="276" spans="1:11" ht="12.75">
      <c r="A276" s="448"/>
      <c r="B276" s="448" t="s">
        <v>123</v>
      </c>
      <c r="C276" s="432"/>
      <c r="D276" s="453"/>
      <c r="E276" s="448"/>
      <c r="F276" s="448"/>
      <c r="G276" s="448"/>
      <c r="H276" s="21">
        <v>42931</v>
      </c>
      <c r="I276" s="287">
        <f>I275</f>
        <v>1152.6</v>
      </c>
      <c r="J276" s="148"/>
      <c r="K276" s="75"/>
    </row>
    <row r="277" spans="1:11" ht="12.75" customHeight="1">
      <c r="A277" s="473">
        <v>24</v>
      </c>
      <c r="B277" s="473" t="s">
        <v>123</v>
      </c>
      <c r="C277" s="482">
        <v>2408508</v>
      </c>
      <c r="D277" s="485" t="s">
        <v>824</v>
      </c>
      <c r="E277" s="473">
        <v>173</v>
      </c>
      <c r="F277" s="528">
        <v>2941</v>
      </c>
      <c r="G277" s="528">
        <v>8823</v>
      </c>
      <c r="H277" s="46">
        <v>42809</v>
      </c>
      <c r="I277" s="288">
        <v>1470.5</v>
      </c>
      <c r="J277" s="124">
        <v>42972</v>
      </c>
      <c r="K277" s="103">
        <v>1470.5</v>
      </c>
    </row>
    <row r="278" spans="1:11" ht="12.75">
      <c r="A278" s="474"/>
      <c r="B278" s="474" t="s">
        <v>123</v>
      </c>
      <c r="C278" s="483"/>
      <c r="D278" s="486"/>
      <c r="E278" s="474"/>
      <c r="F278" s="474"/>
      <c r="G278" s="474"/>
      <c r="H278" s="46">
        <v>42840</v>
      </c>
      <c r="I278" s="288">
        <f>I277</f>
        <v>1470.5</v>
      </c>
      <c r="J278" s="124">
        <v>42978</v>
      </c>
      <c r="K278" s="103">
        <v>1470.5</v>
      </c>
    </row>
    <row r="279" spans="1:11" ht="12.75">
      <c r="A279" s="474"/>
      <c r="B279" s="474" t="s">
        <v>123</v>
      </c>
      <c r="C279" s="483"/>
      <c r="D279" s="486"/>
      <c r="E279" s="474"/>
      <c r="F279" s="474"/>
      <c r="G279" s="474"/>
      <c r="H279" s="46">
        <v>42870</v>
      </c>
      <c r="I279" s="288">
        <f>I278</f>
        <v>1470.5</v>
      </c>
      <c r="J279" s="124">
        <v>42986</v>
      </c>
      <c r="K279" s="103">
        <v>1470.5</v>
      </c>
    </row>
    <row r="280" spans="1:11" ht="12.75">
      <c r="A280" s="474"/>
      <c r="B280" s="474" t="s">
        <v>123</v>
      </c>
      <c r="C280" s="483"/>
      <c r="D280" s="486"/>
      <c r="E280" s="474"/>
      <c r="F280" s="474"/>
      <c r="G280" s="474"/>
      <c r="H280" s="46">
        <v>42901</v>
      </c>
      <c r="I280" s="288">
        <f>I279</f>
        <v>1470.5</v>
      </c>
      <c r="J280" s="124">
        <v>42963</v>
      </c>
      <c r="K280" s="103">
        <v>1470.5</v>
      </c>
    </row>
    <row r="281" spans="1:11" ht="12.75">
      <c r="A281" s="474"/>
      <c r="B281" s="474" t="s">
        <v>123</v>
      </c>
      <c r="C281" s="483"/>
      <c r="D281" s="486"/>
      <c r="E281" s="474"/>
      <c r="F281" s="474"/>
      <c r="G281" s="474"/>
      <c r="H281" s="46">
        <v>42931</v>
      </c>
      <c r="I281" s="288">
        <f>I280</f>
        <v>1470.5</v>
      </c>
      <c r="J281" s="124">
        <v>42963</v>
      </c>
      <c r="K281" s="103">
        <v>1470.5</v>
      </c>
    </row>
    <row r="282" spans="1:11" ht="12.75">
      <c r="A282" s="475"/>
      <c r="B282" s="475" t="s">
        <v>123</v>
      </c>
      <c r="C282" s="484"/>
      <c r="D282" s="487"/>
      <c r="E282" s="475"/>
      <c r="F282" s="475"/>
      <c r="G282" s="475"/>
      <c r="H282" s="46">
        <v>42962</v>
      </c>
      <c r="I282" s="288">
        <f>I281</f>
        <v>1470.5</v>
      </c>
      <c r="J282" s="124">
        <v>42963</v>
      </c>
      <c r="K282" s="103">
        <v>1470.5</v>
      </c>
    </row>
    <row r="283" spans="1:11" ht="12.75">
      <c r="A283" s="447">
        <v>24</v>
      </c>
      <c r="B283" s="447" t="s">
        <v>123</v>
      </c>
      <c r="C283" s="477">
        <v>2408607</v>
      </c>
      <c r="D283" s="425" t="s">
        <v>825</v>
      </c>
      <c r="E283" s="447">
        <v>211</v>
      </c>
      <c r="F283" s="529">
        <v>3587</v>
      </c>
      <c r="G283" s="529">
        <v>10761</v>
      </c>
      <c r="H283" s="21">
        <v>42809</v>
      </c>
      <c r="I283" s="287">
        <v>1793.5</v>
      </c>
      <c r="J283" s="184"/>
      <c r="K283" s="111"/>
    </row>
    <row r="284" spans="1:11" ht="12.75">
      <c r="A284" s="476"/>
      <c r="B284" s="476" t="s">
        <v>123</v>
      </c>
      <c r="C284" s="478"/>
      <c r="D284" s="492"/>
      <c r="E284" s="476"/>
      <c r="F284" s="476"/>
      <c r="G284" s="476"/>
      <c r="H284" s="21">
        <v>42840</v>
      </c>
      <c r="I284" s="287">
        <f>I283</f>
        <v>1793.5</v>
      </c>
      <c r="J284" s="184"/>
      <c r="K284" s="111"/>
    </row>
    <row r="285" spans="1:11" ht="12.75">
      <c r="A285" s="476"/>
      <c r="B285" s="476" t="s">
        <v>123</v>
      </c>
      <c r="C285" s="478"/>
      <c r="D285" s="492"/>
      <c r="E285" s="476"/>
      <c r="F285" s="476"/>
      <c r="G285" s="476"/>
      <c r="H285" s="21">
        <v>42870</v>
      </c>
      <c r="I285" s="287">
        <f>I284</f>
        <v>1793.5</v>
      </c>
      <c r="J285" s="184"/>
      <c r="K285" s="111"/>
    </row>
    <row r="286" spans="1:11" ht="12.75">
      <c r="A286" s="476"/>
      <c r="B286" s="476" t="s">
        <v>123</v>
      </c>
      <c r="C286" s="478"/>
      <c r="D286" s="492"/>
      <c r="E286" s="476"/>
      <c r="F286" s="476"/>
      <c r="G286" s="476"/>
      <c r="H286" s="21">
        <v>42901</v>
      </c>
      <c r="I286" s="287">
        <f>I285</f>
        <v>1793.5</v>
      </c>
      <c r="J286" s="184"/>
      <c r="K286" s="111"/>
    </row>
    <row r="287" spans="1:11" ht="12.75">
      <c r="A287" s="476"/>
      <c r="B287" s="476" t="s">
        <v>123</v>
      </c>
      <c r="C287" s="478"/>
      <c r="D287" s="492"/>
      <c r="E287" s="476"/>
      <c r="F287" s="476"/>
      <c r="G287" s="476"/>
      <c r="H287" s="21">
        <v>42931</v>
      </c>
      <c r="I287" s="287">
        <f>I286</f>
        <v>1793.5</v>
      </c>
      <c r="J287" s="184"/>
      <c r="K287" s="111"/>
    </row>
    <row r="288" spans="1:11" ht="12.75">
      <c r="A288" s="448"/>
      <c r="B288" s="448" t="s">
        <v>123</v>
      </c>
      <c r="C288" s="432"/>
      <c r="D288" s="453"/>
      <c r="E288" s="448"/>
      <c r="F288" s="448"/>
      <c r="G288" s="448"/>
      <c r="H288" s="21">
        <v>42962</v>
      </c>
      <c r="I288" s="287">
        <f>I287</f>
        <v>1793.5</v>
      </c>
      <c r="J288" s="184"/>
      <c r="K288" s="111"/>
    </row>
    <row r="289" spans="1:11" ht="12.75">
      <c r="A289" s="434">
        <v>24</v>
      </c>
      <c r="B289" s="434" t="s">
        <v>123</v>
      </c>
      <c r="C289" s="421">
        <v>2408706</v>
      </c>
      <c r="D289" s="423" t="s">
        <v>826</v>
      </c>
      <c r="E289" s="434">
        <v>49</v>
      </c>
      <c r="F289" s="518">
        <v>833</v>
      </c>
      <c r="G289" s="518">
        <v>2499</v>
      </c>
      <c r="H289" s="46">
        <v>42809</v>
      </c>
      <c r="I289" s="288">
        <v>833</v>
      </c>
      <c r="J289" s="48">
        <v>42808</v>
      </c>
      <c r="K289" s="104">
        <v>833</v>
      </c>
    </row>
    <row r="290" spans="1:11" ht="12.75">
      <c r="A290" s="434"/>
      <c r="B290" s="434" t="s">
        <v>123</v>
      </c>
      <c r="C290" s="421"/>
      <c r="D290" s="423"/>
      <c r="E290" s="434"/>
      <c r="F290" s="518"/>
      <c r="G290" s="518"/>
      <c r="H290" s="46">
        <v>42840</v>
      </c>
      <c r="I290" s="288">
        <f>I289</f>
        <v>833</v>
      </c>
      <c r="J290" s="48">
        <v>42849</v>
      </c>
      <c r="K290" s="104">
        <v>833</v>
      </c>
    </row>
    <row r="291" spans="1:11" ht="12.75">
      <c r="A291" s="434"/>
      <c r="B291" s="434" t="s">
        <v>123</v>
      </c>
      <c r="C291" s="421"/>
      <c r="D291" s="423"/>
      <c r="E291" s="434"/>
      <c r="F291" s="434"/>
      <c r="G291" s="434"/>
      <c r="H291" s="46">
        <v>42870</v>
      </c>
      <c r="I291" s="288">
        <f>I290</f>
        <v>833</v>
      </c>
      <c r="J291" s="48">
        <v>42880</v>
      </c>
      <c r="K291" s="104">
        <v>833</v>
      </c>
    </row>
    <row r="292" spans="1:11" ht="12.75">
      <c r="A292" s="447">
        <v>24</v>
      </c>
      <c r="B292" s="447" t="s">
        <v>123</v>
      </c>
      <c r="C292" s="477">
        <v>2408904</v>
      </c>
      <c r="D292" s="425" t="s">
        <v>827</v>
      </c>
      <c r="E292" s="447">
        <v>405</v>
      </c>
      <c r="F292" s="529">
        <v>6885</v>
      </c>
      <c r="G292" s="529">
        <v>20655</v>
      </c>
      <c r="H292" s="21">
        <v>42809</v>
      </c>
      <c r="I292" s="287">
        <v>3442.5</v>
      </c>
      <c r="J292" s="184">
        <v>42809</v>
      </c>
      <c r="K292" s="111">
        <v>3442.5</v>
      </c>
    </row>
    <row r="293" spans="1:11" ht="12.75">
      <c r="A293" s="476"/>
      <c r="B293" s="476" t="s">
        <v>123</v>
      </c>
      <c r="C293" s="478"/>
      <c r="D293" s="492"/>
      <c r="E293" s="476"/>
      <c r="F293" s="476"/>
      <c r="G293" s="476"/>
      <c r="H293" s="21">
        <v>42840</v>
      </c>
      <c r="I293" s="287">
        <f>I292</f>
        <v>3442.5</v>
      </c>
      <c r="J293" s="184">
        <v>42842</v>
      </c>
      <c r="K293" s="111">
        <v>3442.5</v>
      </c>
    </row>
    <row r="294" spans="1:11" ht="12.75">
      <c r="A294" s="476"/>
      <c r="B294" s="476" t="s">
        <v>123</v>
      </c>
      <c r="C294" s="478"/>
      <c r="D294" s="492"/>
      <c r="E294" s="476"/>
      <c r="F294" s="476"/>
      <c r="G294" s="476"/>
      <c r="H294" s="21">
        <v>42870</v>
      </c>
      <c r="I294" s="287">
        <f>I293</f>
        <v>3442.5</v>
      </c>
      <c r="J294" s="184">
        <v>42870</v>
      </c>
      <c r="K294" s="111">
        <v>3442.5</v>
      </c>
    </row>
    <row r="295" spans="1:11" ht="12.75">
      <c r="A295" s="476"/>
      <c r="B295" s="476" t="s">
        <v>123</v>
      </c>
      <c r="C295" s="478"/>
      <c r="D295" s="492"/>
      <c r="E295" s="476"/>
      <c r="F295" s="476"/>
      <c r="G295" s="476"/>
      <c r="H295" s="21">
        <v>42901</v>
      </c>
      <c r="I295" s="287">
        <f>I294</f>
        <v>3442.5</v>
      </c>
      <c r="J295" s="148">
        <v>42900</v>
      </c>
      <c r="K295" s="111">
        <v>3442.5</v>
      </c>
    </row>
    <row r="296" spans="1:11" ht="12.75">
      <c r="A296" s="476"/>
      <c r="B296" s="476" t="s">
        <v>123</v>
      </c>
      <c r="C296" s="478"/>
      <c r="D296" s="492"/>
      <c r="E296" s="476"/>
      <c r="F296" s="476"/>
      <c r="G296" s="476"/>
      <c r="H296" s="21">
        <v>42931</v>
      </c>
      <c r="I296" s="287">
        <f>I295</f>
        <v>3442.5</v>
      </c>
      <c r="J296" s="148">
        <v>42930</v>
      </c>
      <c r="K296" s="111">
        <v>3442.5</v>
      </c>
    </row>
    <row r="297" spans="1:11" ht="12.75">
      <c r="A297" s="448"/>
      <c r="B297" s="448" t="s">
        <v>123</v>
      </c>
      <c r="C297" s="432"/>
      <c r="D297" s="453"/>
      <c r="E297" s="448"/>
      <c r="F297" s="448"/>
      <c r="G297" s="448"/>
      <c r="H297" s="21">
        <v>42962</v>
      </c>
      <c r="I297" s="287">
        <f>I296</f>
        <v>3442.5</v>
      </c>
      <c r="J297" s="108">
        <v>42962</v>
      </c>
      <c r="K297" s="109">
        <v>3442.5</v>
      </c>
    </row>
    <row r="298" spans="1:11" ht="12.75">
      <c r="A298" s="473">
        <v>24</v>
      </c>
      <c r="B298" s="473" t="s">
        <v>123</v>
      </c>
      <c r="C298" s="482">
        <v>2409308</v>
      </c>
      <c r="D298" s="485" t="s">
        <v>828</v>
      </c>
      <c r="E298" s="473">
        <v>347</v>
      </c>
      <c r="F298" s="528">
        <v>5899</v>
      </c>
      <c r="G298" s="528">
        <v>17697</v>
      </c>
      <c r="H298" s="46">
        <v>42809</v>
      </c>
      <c r="I298" s="288">
        <v>2949.5</v>
      </c>
      <c r="J298" s="124"/>
      <c r="K298" s="103"/>
    </row>
    <row r="299" spans="1:11" ht="12.75">
      <c r="A299" s="474"/>
      <c r="B299" s="474" t="s">
        <v>123</v>
      </c>
      <c r="C299" s="483"/>
      <c r="D299" s="486"/>
      <c r="E299" s="474"/>
      <c r="F299" s="474"/>
      <c r="G299" s="474"/>
      <c r="H299" s="46">
        <v>42840</v>
      </c>
      <c r="I299" s="288">
        <f>I298</f>
        <v>2949.5</v>
      </c>
      <c r="J299" s="48"/>
      <c r="K299" s="104"/>
    </row>
    <row r="300" spans="1:11" ht="12.75">
      <c r="A300" s="474"/>
      <c r="B300" s="474" t="s">
        <v>123</v>
      </c>
      <c r="C300" s="483"/>
      <c r="D300" s="486"/>
      <c r="E300" s="474"/>
      <c r="F300" s="474"/>
      <c r="G300" s="474"/>
      <c r="H300" s="46">
        <v>42870</v>
      </c>
      <c r="I300" s="288">
        <f>I299</f>
        <v>2949.5</v>
      </c>
      <c r="J300" s="48"/>
      <c r="K300" s="104"/>
    </row>
    <row r="301" spans="1:11" ht="12.75">
      <c r="A301" s="474"/>
      <c r="B301" s="474" t="s">
        <v>123</v>
      </c>
      <c r="C301" s="483"/>
      <c r="D301" s="486"/>
      <c r="E301" s="474"/>
      <c r="F301" s="474"/>
      <c r="G301" s="474"/>
      <c r="H301" s="46">
        <v>42901</v>
      </c>
      <c r="I301" s="288">
        <f>I300</f>
        <v>2949.5</v>
      </c>
      <c r="J301" s="48"/>
      <c r="K301" s="104"/>
    </row>
    <row r="302" spans="1:11" ht="12.75">
      <c r="A302" s="474"/>
      <c r="B302" s="474" t="s">
        <v>123</v>
      </c>
      <c r="C302" s="483"/>
      <c r="D302" s="486"/>
      <c r="E302" s="474"/>
      <c r="F302" s="474"/>
      <c r="G302" s="474"/>
      <c r="H302" s="46">
        <v>42931</v>
      </c>
      <c r="I302" s="288">
        <f>I301</f>
        <v>2949.5</v>
      </c>
      <c r="J302" s="48"/>
      <c r="K302" s="104"/>
    </row>
    <row r="303" spans="1:11" ht="12.75">
      <c r="A303" s="475"/>
      <c r="B303" s="475" t="s">
        <v>123</v>
      </c>
      <c r="C303" s="484"/>
      <c r="D303" s="487"/>
      <c r="E303" s="475"/>
      <c r="F303" s="475"/>
      <c r="G303" s="475"/>
      <c r="H303" s="46">
        <v>42962</v>
      </c>
      <c r="I303" s="288">
        <f>I302</f>
        <v>2949.5</v>
      </c>
      <c r="J303" s="48"/>
      <c r="K303" s="104"/>
    </row>
    <row r="304" spans="1:11" ht="12.75" customHeight="1">
      <c r="A304" s="447">
        <v>24</v>
      </c>
      <c r="B304" s="447" t="s">
        <v>123</v>
      </c>
      <c r="C304" s="477">
        <v>2409407</v>
      </c>
      <c r="D304" s="425" t="s">
        <v>829</v>
      </c>
      <c r="E304" s="447">
        <v>146</v>
      </c>
      <c r="F304" s="529">
        <v>2482</v>
      </c>
      <c r="G304" s="529">
        <v>7446</v>
      </c>
      <c r="H304" s="21">
        <v>42809</v>
      </c>
      <c r="I304" s="287">
        <v>1241</v>
      </c>
      <c r="J304" s="148">
        <v>42879</v>
      </c>
      <c r="K304" s="75">
        <v>1241</v>
      </c>
    </row>
    <row r="305" spans="1:11" ht="12.75">
      <c r="A305" s="476"/>
      <c r="B305" s="476" t="s">
        <v>123</v>
      </c>
      <c r="C305" s="478"/>
      <c r="D305" s="492"/>
      <c r="E305" s="476"/>
      <c r="F305" s="476"/>
      <c r="G305" s="476"/>
      <c r="H305" s="21">
        <v>42840</v>
      </c>
      <c r="I305" s="287">
        <f>I304</f>
        <v>1241</v>
      </c>
      <c r="J305" s="148">
        <v>42879</v>
      </c>
      <c r="K305" s="75">
        <v>1241</v>
      </c>
    </row>
    <row r="306" spans="1:11" ht="12.75">
      <c r="A306" s="476"/>
      <c r="B306" s="476" t="s">
        <v>123</v>
      </c>
      <c r="C306" s="478"/>
      <c r="D306" s="492"/>
      <c r="E306" s="476"/>
      <c r="F306" s="476"/>
      <c r="G306" s="476"/>
      <c r="H306" s="21">
        <v>42870</v>
      </c>
      <c r="I306" s="287">
        <f>I305</f>
        <v>1241</v>
      </c>
      <c r="J306" s="148">
        <v>42879</v>
      </c>
      <c r="K306" s="75">
        <v>1241</v>
      </c>
    </row>
    <row r="307" spans="1:11" ht="12.75">
      <c r="A307" s="476"/>
      <c r="B307" s="476" t="s">
        <v>123</v>
      </c>
      <c r="C307" s="478"/>
      <c r="D307" s="492"/>
      <c r="E307" s="476"/>
      <c r="F307" s="476"/>
      <c r="G307" s="476"/>
      <c r="H307" s="21">
        <v>42901</v>
      </c>
      <c r="I307" s="287">
        <f>I306</f>
        <v>1241</v>
      </c>
      <c r="J307" s="148">
        <v>42902</v>
      </c>
      <c r="K307" s="75">
        <v>1241</v>
      </c>
    </row>
    <row r="308" spans="1:11" ht="12.75">
      <c r="A308" s="476"/>
      <c r="B308" s="476" t="s">
        <v>123</v>
      </c>
      <c r="C308" s="478"/>
      <c r="D308" s="492"/>
      <c r="E308" s="476"/>
      <c r="F308" s="476"/>
      <c r="G308" s="476"/>
      <c r="H308" s="21">
        <v>42931</v>
      </c>
      <c r="I308" s="287">
        <f>I307</f>
        <v>1241</v>
      </c>
      <c r="J308" s="148">
        <v>42927</v>
      </c>
      <c r="K308" s="75">
        <v>1241</v>
      </c>
    </row>
    <row r="309" spans="1:11" ht="12.75">
      <c r="A309" s="448"/>
      <c r="B309" s="448" t="s">
        <v>123</v>
      </c>
      <c r="C309" s="432"/>
      <c r="D309" s="453"/>
      <c r="E309" s="448"/>
      <c r="F309" s="448"/>
      <c r="G309" s="448"/>
      <c r="H309" s="21">
        <v>42962</v>
      </c>
      <c r="I309" s="287">
        <f>I308</f>
        <v>1241</v>
      </c>
      <c r="J309" s="148">
        <v>42927</v>
      </c>
      <c r="K309" s="75">
        <v>1241</v>
      </c>
    </row>
    <row r="310" spans="1:11" ht="12.75" customHeight="1">
      <c r="A310" s="473">
        <v>24</v>
      </c>
      <c r="B310" s="473" t="s">
        <v>123</v>
      </c>
      <c r="C310" s="482">
        <v>2409902</v>
      </c>
      <c r="D310" s="485" t="s">
        <v>830</v>
      </c>
      <c r="E310" s="473">
        <v>52</v>
      </c>
      <c r="F310" s="528">
        <v>884</v>
      </c>
      <c r="G310" s="528">
        <v>2652</v>
      </c>
      <c r="H310" s="46">
        <v>42809</v>
      </c>
      <c r="I310" s="288">
        <v>884</v>
      </c>
      <c r="J310" s="124">
        <v>42809</v>
      </c>
      <c r="K310" s="103">
        <v>884</v>
      </c>
    </row>
    <row r="311" spans="1:11" ht="12.75">
      <c r="A311" s="474"/>
      <c r="B311" s="474" t="s">
        <v>123</v>
      </c>
      <c r="C311" s="483"/>
      <c r="D311" s="486"/>
      <c r="E311" s="474"/>
      <c r="F311" s="474"/>
      <c r="G311" s="474"/>
      <c r="H311" s="46">
        <v>42840</v>
      </c>
      <c r="I311" s="288">
        <f>I310</f>
        <v>884</v>
      </c>
      <c r="J311" s="124"/>
      <c r="K311" s="103"/>
    </row>
    <row r="312" spans="1:11" ht="12.75">
      <c r="A312" s="475"/>
      <c r="B312" s="475" t="s">
        <v>123</v>
      </c>
      <c r="C312" s="484"/>
      <c r="D312" s="487"/>
      <c r="E312" s="475"/>
      <c r="F312" s="475"/>
      <c r="G312" s="475"/>
      <c r="H312" s="46">
        <v>42870</v>
      </c>
      <c r="I312" s="288">
        <f>I311</f>
        <v>884</v>
      </c>
      <c r="J312" s="124"/>
      <c r="K312" s="103"/>
    </row>
    <row r="313" spans="1:11" ht="12.75">
      <c r="A313" s="447">
        <v>24</v>
      </c>
      <c r="B313" s="447" t="s">
        <v>123</v>
      </c>
      <c r="C313" s="477">
        <v>2410009</v>
      </c>
      <c r="D313" s="425" t="s">
        <v>831</v>
      </c>
      <c r="E313" s="447">
        <v>152</v>
      </c>
      <c r="F313" s="529">
        <v>2584</v>
      </c>
      <c r="G313" s="529">
        <v>7752</v>
      </c>
      <c r="H313" s="21">
        <v>42809</v>
      </c>
      <c r="I313" s="287">
        <v>1292</v>
      </c>
      <c r="J313" s="184"/>
      <c r="K313" s="111"/>
    </row>
    <row r="314" spans="1:11" ht="12.75">
      <c r="A314" s="476"/>
      <c r="B314" s="476" t="s">
        <v>123</v>
      </c>
      <c r="C314" s="478"/>
      <c r="D314" s="492"/>
      <c r="E314" s="476"/>
      <c r="F314" s="476"/>
      <c r="G314" s="476"/>
      <c r="H314" s="21">
        <v>42840</v>
      </c>
      <c r="I314" s="287">
        <f>I313</f>
        <v>1292</v>
      </c>
      <c r="J314" s="184"/>
      <c r="K314" s="111"/>
    </row>
    <row r="315" spans="1:11" ht="12.75">
      <c r="A315" s="476"/>
      <c r="B315" s="476" t="s">
        <v>123</v>
      </c>
      <c r="C315" s="478"/>
      <c r="D315" s="492"/>
      <c r="E315" s="476"/>
      <c r="F315" s="476"/>
      <c r="G315" s="476"/>
      <c r="H315" s="21">
        <v>42870</v>
      </c>
      <c r="I315" s="287">
        <f>I314</f>
        <v>1292</v>
      </c>
      <c r="J315" s="184"/>
      <c r="K315" s="111"/>
    </row>
    <row r="316" spans="1:11" ht="12.75">
      <c r="A316" s="476"/>
      <c r="B316" s="476" t="s">
        <v>123</v>
      </c>
      <c r="C316" s="478"/>
      <c r="D316" s="492"/>
      <c r="E316" s="476"/>
      <c r="F316" s="476"/>
      <c r="G316" s="476"/>
      <c r="H316" s="21">
        <v>42901</v>
      </c>
      <c r="I316" s="287">
        <f>I315</f>
        <v>1292</v>
      </c>
      <c r="J316" s="184"/>
      <c r="K316" s="111"/>
    </row>
    <row r="317" spans="1:11" ht="12.75">
      <c r="A317" s="476"/>
      <c r="B317" s="476" t="s">
        <v>123</v>
      </c>
      <c r="C317" s="478"/>
      <c r="D317" s="492"/>
      <c r="E317" s="476"/>
      <c r="F317" s="476"/>
      <c r="G317" s="476"/>
      <c r="H317" s="21">
        <v>42931</v>
      </c>
      <c r="I317" s="287">
        <f>I316</f>
        <v>1292</v>
      </c>
      <c r="J317" s="184"/>
      <c r="K317" s="111"/>
    </row>
    <row r="318" spans="1:11" ht="12.75">
      <c r="A318" s="448"/>
      <c r="B318" s="448" t="s">
        <v>123</v>
      </c>
      <c r="C318" s="432"/>
      <c r="D318" s="453"/>
      <c r="E318" s="448"/>
      <c r="F318" s="448"/>
      <c r="G318" s="448"/>
      <c r="H318" s="21">
        <v>42962</v>
      </c>
      <c r="I318" s="287">
        <f>I317</f>
        <v>1292</v>
      </c>
      <c r="J318" s="184"/>
      <c r="K318" s="111"/>
    </row>
    <row r="319" spans="1:11" ht="12.75" customHeight="1">
      <c r="A319" s="473">
        <v>24</v>
      </c>
      <c r="B319" s="473" t="s">
        <v>123</v>
      </c>
      <c r="C319" s="482">
        <v>2410207</v>
      </c>
      <c r="D319" s="485" t="s">
        <v>832</v>
      </c>
      <c r="E319" s="473">
        <v>170</v>
      </c>
      <c r="F319" s="528">
        <v>2890</v>
      </c>
      <c r="G319" s="528">
        <v>8670</v>
      </c>
      <c r="H319" s="46">
        <v>42809</v>
      </c>
      <c r="I319" s="288">
        <v>1445</v>
      </c>
      <c r="J319" s="185">
        <v>42961</v>
      </c>
      <c r="K319" s="138">
        <v>1445</v>
      </c>
    </row>
    <row r="320" spans="1:11" ht="12.75">
      <c r="A320" s="474"/>
      <c r="B320" s="474" t="s">
        <v>123</v>
      </c>
      <c r="C320" s="483"/>
      <c r="D320" s="486"/>
      <c r="E320" s="474"/>
      <c r="F320" s="474"/>
      <c r="G320" s="474"/>
      <c r="H320" s="46">
        <v>42840</v>
      </c>
      <c r="I320" s="288">
        <f>I319</f>
        <v>1445</v>
      </c>
      <c r="J320" s="185">
        <v>42965</v>
      </c>
      <c r="K320" s="138">
        <v>1445</v>
      </c>
    </row>
    <row r="321" spans="1:11" ht="12.75">
      <c r="A321" s="474"/>
      <c r="B321" s="474" t="s">
        <v>123</v>
      </c>
      <c r="C321" s="483"/>
      <c r="D321" s="486"/>
      <c r="E321" s="474"/>
      <c r="F321" s="474"/>
      <c r="G321" s="474"/>
      <c r="H321" s="46">
        <v>42870</v>
      </c>
      <c r="I321" s="288">
        <f>I320</f>
        <v>1445</v>
      </c>
      <c r="J321" s="185">
        <v>42957</v>
      </c>
      <c r="K321" s="138">
        <v>1445</v>
      </c>
    </row>
    <row r="322" spans="1:11" ht="12.75">
      <c r="A322" s="474"/>
      <c r="B322" s="474" t="s">
        <v>123</v>
      </c>
      <c r="C322" s="483"/>
      <c r="D322" s="486"/>
      <c r="E322" s="474"/>
      <c r="F322" s="474"/>
      <c r="G322" s="474"/>
      <c r="H322" s="46">
        <v>42901</v>
      </c>
      <c r="I322" s="288">
        <f>I321</f>
        <v>1445</v>
      </c>
      <c r="J322" s="185">
        <v>42957</v>
      </c>
      <c r="K322" s="138">
        <v>1445</v>
      </c>
    </row>
    <row r="323" spans="1:11" ht="12.75">
      <c r="A323" s="474"/>
      <c r="B323" s="474" t="s">
        <v>123</v>
      </c>
      <c r="C323" s="483"/>
      <c r="D323" s="486"/>
      <c r="E323" s="474"/>
      <c r="F323" s="474"/>
      <c r="G323" s="474"/>
      <c r="H323" s="46">
        <v>42931</v>
      </c>
      <c r="I323" s="288">
        <f>I322</f>
        <v>1445</v>
      </c>
      <c r="J323" s="185">
        <v>42957</v>
      </c>
      <c r="K323" s="138">
        <v>1445</v>
      </c>
    </row>
    <row r="324" spans="1:11" ht="12.75">
      <c r="A324" s="475"/>
      <c r="B324" s="475" t="s">
        <v>123</v>
      </c>
      <c r="C324" s="484"/>
      <c r="D324" s="487"/>
      <c r="E324" s="475"/>
      <c r="F324" s="475"/>
      <c r="G324" s="475"/>
      <c r="H324" s="46">
        <v>42962</v>
      </c>
      <c r="I324" s="288">
        <f>I323</f>
        <v>1445</v>
      </c>
      <c r="J324" s="185">
        <v>42957</v>
      </c>
      <c r="K324" s="138">
        <v>1445</v>
      </c>
    </row>
    <row r="325" spans="1:11" ht="12.75" customHeight="1">
      <c r="A325" s="447">
        <v>24</v>
      </c>
      <c r="B325" s="447" t="s">
        <v>123</v>
      </c>
      <c r="C325" s="477">
        <v>2410256</v>
      </c>
      <c r="D325" s="425" t="s">
        <v>833</v>
      </c>
      <c r="E325" s="447">
        <v>216</v>
      </c>
      <c r="F325" s="529">
        <v>3672</v>
      </c>
      <c r="G325" s="529">
        <v>11016</v>
      </c>
      <c r="H325" s="21">
        <v>42809</v>
      </c>
      <c r="I325" s="287">
        <v>1836</v>
      </c>
      <c r="J325" s="23">
        <v>42832</v>
      </c>
      <c r="K325" s="24">
        <v>1836</v>
      </c>
    </row>
    <row r="326" spans="1:11" ht="12.75">
      <c r="A326" s="476"/>
      <c r="B326" s="476" t="s">
        <v>123</v>
      </c>
      <c r="C326" s="478"/>
      <c r="D326" s="492"/>
      <c r="E326" s="476"/>
      <c r="F326" s="476"/>
      <c r="G326" s="476"/>
      <c r="H326" s="21">
        <v>42840</v>
      </c>
      <c r="I326" s="287">
        <f>I325</f>
        <v>1836</v>
      </c>
      <c r="J326" s="23">
        <v>42832</v>
      </c>
      <c r="K326" s="24">
        <v>1836</v>
      </c>
    </row>
    <row r="327" spans="1:11" ht="12.75">
      <c r="A327" s="476"/>
      <c r="B327" s="476" t="s">
        <v>123</v>
      </c>
      <c r="C327" s="478"/>
      <c r="D327" s="492"/>
      <c r="E327" s="476"/>
      <c r="F327" s="476"/>
      <c r="G327" s="476"/>
      <c r="H327" s="21">
        <v>42870</v>
      </c>
      <c r="I327" s="287">
        <f>I326</f>
        <v>1836</v>
      </c>
      <c r="J327" s="23">
        <v>42864</v>
      </c>
      <c r="K327" s="24">
        <v>1836</v>
      </c>
    </row>
    <row r="328" spans="1:11" ht="12.75">
      <c r="A328" s="476"/>
      <c r="B328" s="476" t="s">
        <v>123</v>
      </c>
      <c r="C328" s="478"/>
      <c r="D328" s="492"/>
      <c r="E328" s="476"/>
      <c r="F328" s="476"/>
      <c r="G328" s="476"/>
      <c r="H328" s="21">
        <v>42901</v>
      </c>
      <c r="I328" s="287">
        <f>I327</f>
        <v>1836</v>
      </c>
      <c r="J328" s="23">
        <v>42899</v>
      </c>
      <c r="K328" s="24">
        <v>1836</v>
      </c>
    </row>
    <row r="329" spans="1:11" ht="12.75">
      <c r="A329" s="476"/>
      <c r="B329" s="476" t="s">
        <v>123</v>
      </c>
      <c r="C329" s="478"/>
      <c r="D329" s="492"/>
      <c r="E329" s="476"/>
      <c r="F329" s="476"/>
      <c r="G329" s="476"/>
      <c r="H329" s="21">
        <v>42931</v>
      </c>
      <c r="I329" s="287">
        <f>I328</f>
        <v>1836</v>
      </c>
      <c r="J329" s="23">
        <v>42930</v>
      </c>
      <c r="K329" s="24">
        <v>1836</v>
      </c>
    </row>
    <row r="330" spans="1:11" ht="12.75">
      <c r="A330" s="448"/>
      <c r="B330" s="448" t="s">
        <v>123</v>
      </c>
      <c r="C330" s="432"/>
      <c r="D330" s="453"/>
      <c r="E330" s="448"/>
      <c r="F330" s="448"/>
      <c r="G330" s="448"/>
      <c r="H330" s="21">
        <v>42962</v>
      </c>
      <c r="I330" s="287">
        <f>I329</f>
        <v>1836</v>
      </c>
      <c r="J330" s="108">
        <v>42962</v>
      </c>
      <c r="K330" s="109">
        <v>1836</v>
      </c>
    </row>
    <row r="331" spans="1:11" ht="12.75" customHeight="1">
      <c r="A331" s="473">
        <v>24</v>
      </c>
      <c r="B331" s="473" t="s">
        <v>123</v>
      </c>
      <c r="C331" s="482">
        <v>2410504</v>
      </c>
      <c r="D331" s="485" t="s">
        <v>834</v>
      </c>
      <c r="E331" s="473">
        <v>113</v>
      </c>
      <c r="F331" s="518">
        <v>1921</v>
      </c>
      <c r="G331" s="518">
        <v>5763</v>
      </c>
      <c r="H331" s="46">
        <v>42809</v>
      </c>
      <c r="I331" s="288">
        <v>1152.6</v>
      </c>
      <c r="J331" s="185"/>
      <c r="K331" s="138"/>
    </row>
    <row r="332" spans="1:11" ht="12.75">
      <c r="A332" s="474"/>
      <c r="B332" s="474" t="s">
        <v>123</v>
      </c>
      <c r="C332" s="483"/>
      <c r="D332" s="486"/>
      <c r="E332" s="474"/>
      <c r="F332" s="434"/>
      <c r="G332" s="434"/>
      <c r="H332" s="46">
        <v>42840</v>
      </c>
      <c r="I332" s="288">
        <f>I331</f>
        <v>1152.6</v>
      </c>
      <c r="J332" s="185"/>
      <c r="K332" s="138"/>
    </row>
    <row r="333" spans="1:11" ht="12.75">
      <c r="A333" s="474"/>
      <c r="B333" s="474" t="s">
        <v>123</v>
      </c>
      <c r="C333" s="483"/>
      <c r="D333" s="486"/>
      <c r="E333" s="474"/>
      <c r="F333" s="434"/>
      <c r="G333" s="434"/>
      <c r="H333" s="46">
        <v>42870</v>
      </c>
      <c r="I333" s="288">
        <f>I332</f>
        <v>1152.6</v>
      </c>
      <c r="J333" s="185"/>
      <c r="K333" s="138"/>
    </row>
    <row r="334" spans="1:11" ht="12.75">
      <c r="A334" s="474"/>
      <c r="B334" s="474" t="s">
        <v>123</v>
      </c>
      <c r="C334" s="483"/>
      <c r="D334" s="486"/>
      <c r="E334" s="474"/>
      <c r="F334" s="434"/>
      <c r="G334" s="434"/>
      <c r="H334" s="46">
        <v>42901</v>
      </c>
      <c r="I334" s="288">
        <f>I333</f>
        <v>1152.6</v>
      </c>
      <c r="J334" s="185"/>
      <c r="K334" s="138"/>
    </row>
    <row r="335" spans="1:11" ht="12.75">
      <c r="A335" s="475"/>
      <c r="B335" s="475" t="s">
        <v>123</v>
      </c>
      <c r="C335" s="484"/>
      <c r="D335" s="487"/>
      <c r="E335" s="475"/>
      <c r="F335" s="434"/>
      <c r="G335" s="434"/>
      <c r="H335" s="46">
        <v>42931</v>
      </c>
      <c r="I335" s="288">
        <f>I334</f>
        <v>1152.6</v>
      </c>
      <c r="J335" s="185"/>
      <c r="K335" s="138"/>
    </row>
    <row r="336" spans="1:11" ht="12.75" customHeight="1">
      <c r="A336" s="447">
        <v>24</v>
      </c>
      <c r="B336" s="447" t="s">
        <v>123</v>
      </c>
      <c r="C336" s="477">
        <v>2410603</v>
      </c>
      <c r="D336" s="425" t="s">
        <v>835</v>
      </c>
      <c r="E336" s="447">
        <v>177</v>
      </c>
      <c r="F336" s="529">
        <v>3009</v>
      </c>
      <c r="G336" s="529">
        <v>9027</v>
      </c>
      <c r="H336" s="21">
        <v>42809</v>
      </c>
      <c r="I336" s="287">
        <v>1504.5</v>
      </c>
      <c r="J336" s="148"/>
      <c r="K336" s="75"/>
    </row>
    <row r="337" spans="1:11" ht="12.75">
      <c r="A337" s="476"/>
      <c r="B337" s="476" t="s">
        <v>123</v>
      </c>
      <c r="C337" s="478"/>
      <c r="D337" s="492"/>
      <c r="E337" s="476"/>
      <c r="F337" s="476"/>
      <c r="G337" s="476"/>
      <c r="H337" s="21">
        <v>42840</v>
      </c>
      <c r="I337" s="287">
        <f>I336</f>
        <v>1504.5</v>
      </c>
      <c r="J337" s="184"/>
      <c r="K337" s="111"/>
    </row>
    <row r="338" spans="1:11" ht="12.75">
      <c r="A338" s="476"/>
      <c r="B338" s="476" t="s">
        <v>123</v>
      </c>
      <c r="C338" s="478"/>
      <c r="D338" s="492"/>
      <c r="E338" s="476"/>
      <c r="F338" s="476"/>
      <c r="G338" s="476"/>
      <c r="H338" s="21">
        <v>42870</v>
      </c>
      <c r="I338" s="287">
        <f>I337</f>
        <v>1504.5</v>
      </c>
      <c r="J338" s="184"/>
      <c r="K338" s="111"/>
    </row>
    <row r="339" spans="1:11" ht="12.75">
      <c r="A339" s="476"/>
      <c r="B339" s="476" t="s">
        <v>123</v>
      </c>
      <c r="C339" s="478"/>
      <c r="D339" s="492"/>
      <c r="E339" s="476"/>
      <c r="F339" s="476"/>
      <c r="G339" s="476"/>
      <c r="H339" s="21">
        <v>42901</v>
      </c>
      <c r="I339" s="287">
        <f>I338</f>
        <v>1504.5</v>
      </c>
      <c r="J339" s="148"/>
      <c r="K339" s="75"/>
    </row>
    <row r="340" spans="1:11" ht="12.75">
      <c r="A340" s="476"/>
      <c r="B340" s="476" t="s">
        <v>123</v>
      </c>
      <c r="C340" s="478"/>
      <c r="D340" s="492"/>
      <c r="E340" s="476"/>
      <c r="F340" s="476"/>
      <c r="G340" s="476"/>
      <c r="H340" s="21">
        <v>42931</v>
      </c>
      <c r="I340" s="287">
        <f>I339</f>
        <v>1504.5</v>
      </c>
      <c r="J340" s="184"/>
      <c r="K340" s="111"/>
    </row>
    <row r="341" spans="1:11" ht="12.75">
      <c r="A341" s="448"/>
      <c r="B341" s="448" t="s">
        <v>123</v>
      </c>
      <c r="C341" s="432"/>
      <c r="D341" s="453"/>
      <c r="E341" s="448"/>
      <c r="F341" s="448"/>
      <c r="G341" s="448"/>
      <c r="H341" s="21">
        <v>42962</v>
      </c>
      <c r="I341" s="287">
        <f>I340</f>
        <v>1504.5</v>
      </c>
      <c r="J341" s="184"/>
      <c r="K341" s="111"/>
    </row>
    <row r="342" spans="1:11" ht="12.75" customHeight="1">
      <c r="A342" s="473">
        <v>24</v>
      </c>
      <c r="B342" s="473" t="s">
        <v>123</v>
      </c>
      <c r="C342" s="482">
        <v>2410702</v>
      </c>
      <c r="D342" s="485" t="s">
        <v>836</v>
      </c>
      <c r="E342" s="473">
        <v>56</v>
      </c>
      <c r="F342" s="518">
        <v>952</v>
      </c>
      <c r="G342" s="518">
        <v>2856</v>
      </c>
      <c r="H342" s="46">
        <v>42809</v>
      </c>
      <c r="I342" s="288">
        <v>952</v>
      </c>
      <c r="J342" s="124"/>
      <c r="K342" s="103"/>
    </row>
    <row r="343" spans="1:11" ht="12.75">
      <c r="A343" s="474"/>
      <c r="B343" s="474" t="s">
        <v>123</v>
      </c>
      <c r="C343" s="483"/>
      <c r="D343" s="486"/>
      <c r="E343" s="474"/>
      <c r="F343" s="434"/>
      <c r="G343" s="434"/>
      <c r="H343" s="46">
        <v>42840</v>
      </c>
      <c r="I343" s="288">
        <f>I342</f>
        <v>952</v>
      </c>
      <c r="J343" s="124"/>
      <c r="K343" s="103"/>
    </row>
    <row r="344" spans="1:11" ht="12.75">
      <c r="A344" s="474"/>
      <c r="B344" s="474" t="s">
        <v>123</v>
      </c>
      <c r="C344" s="483"/>
      <c r="D344" s="486"/>
      <c r="E344" s="474"/>
      <c r="F344" s="434"/>
      <c r="G344" s="434"/>
      <c r="H344" s="46">
        <v>42870</v>
      </c>
      <c r="I344" s="288">
        <f>I343</f>
        <v>952</v>
      </c>
      <c r="J344" s="124"/>
      <c r="K344" s="103"/>
    </row>
    <row r="345" spans="1:11" ht="12.75" customHeight="1">
      <c r="A345" s="447">
        <v>24</v>
      </c>
      <c r="B345" s="447" t="s">
        <v>123</v>
      </c>
      <c r="C345" s="477">
        <v>2410801</v>
      </c>
      <c r="D345" s="425" t="s">
        <v>293</v>
      </c>
      <c r="E345" s="447">
        <v>206</v>
      </c>
      <c r="F345" s="529">
        <v>3502</v>
      </c>
      <c r="G345" s="529">
        <v>10506</v>
      </c>
      <c r="H345" s="21">
        <v>42809</v>
      </c>
      <c r="I345" s="287">
        <v>1751</v>
      </c>
      <c r="J345" s="23"/>
      <c r="K345" s="24"/>
    </row>
    <row r="346" spans="1:11" ht="12.75">
      <c r="A346" s="476"/>
      <c r="B346" s="476" t="s">
        <v>123</v>
      </c>
      <c r="C346" s="478"/>
      <c r="D346" s="492"/>
      <c r="E346" s="476"/>
      <c r="F346" s="476"/>
      <c r="G346" s="476"/>
      <c r="H346" s="21">
        <v>42840</v>
      </c>
      <c r="I346" s="287">
        <f>I345</f>
        <v>1751</v>
      </c>
      <c r="J346" s="23"/>
      <c r="K346" s="24"/>
    </row>
    <row r="347" spans="1:11" ht="12.75">
      <c r="A347" s="476"/>
      <c r="B347" s="476" t="s">
        <v>123</v>
      </c>
      <c r="C347" s="478"/>
      <c r="D347" s="492"/>
      <c r="E347" s="476"/>
      <c r="F347" s="476"/>
      <c r="G347" s="476"/>
      <c r="H347" s="21">
        <v>42870</v>
      </c>
      <c r="I347" s="287">
        <f>I346</f>
        <v>1751</v>
      </c>
      <c r="J347" s="23"/>
      <c r="K347" s="24"/>
    </row>
    <row r="348" spans="1:11" ht="12.75">
      <c r="A348" s="476"/>
      <c r="B348" s="476" t="s">
        <v>123</v>
      </c>
      <c r="C348" s="478"/>
      <c r="D348" s="492"/>
      <c r="E348" s="476"/>
      <c r="F348" s="476"/>
      <c r="G348" s="476"/>
      <c r="H348" s="21">
        <v>42901</v>
      </c>
      <c r="I348" s="287">
        <f>I347</f>
        <v>1751</v>
      </c>
      <c r="J348" s="184"/>
      <c r="K348" s="111"/>
    </row>
    <row r="349" spans="1:11" ht="12.75">
      <c r="A349" s="476"/>
      <c r="B349" s="476" t="s">
        <v>123</v>
      </c>
      <c r="C349" s="478"/>
      <c r="D349" s="492"/>
      <c r="E349" s="476"/>
      <c r="F349" s="476"/>
      <c r="G349" s="476"/>
      <c r="H349" s="21">
        <v>42931</v>
      </c>
      <c r="I349" s="287">
        <f>I348</f>
        <v>1751</v>
      </c>
      <c r="J349" s="184"/>
      <c r="K349" s="111"/>
    </row>
    <row r="350" spans="1:11" ht="12.75">
      <c r="A350" s="448"/>
      <c r="B350" s="448" t="s">
        <v>123</v>
      </c>
      <c r="C350" s="432"/>
      <c r="D350" s="453"/>
      <c r="E350" s="448"/>
      <c r="F350" s="448"/>
      <c r="G350" s="448"/>
      <c r="H350" s="21">
        <v>42962</v>
      </c>
      <c r="I350" s="287">
        <f>I349</f>
        <v>1751</v>
      </c>
      <c r="J350" s="184"/>
      <c r="K350" s="111"/>
    </row>
    <row r="351" spans="1:11" ht="12.75" customHeight="1">
      <c r="A351" s="473">
        <v>24</v>
      </c>
      <c r="B351" s="473" t="s">
        <v>123</v>
      </c>
      <c r="C351" s="482">
        <v>2411007</v>
      </c>
      <c r="D351" s="485" t="s">
        <v>837</v>
      </c>
      <c r="E351" s="473">
        <v>157</v>
      </c>
      <c r="F351" s="518">
        <v>2669</v>
      </c>
      <c r="G351" s="518">
        <v>8007</v>
      </c>
      <c r="H351" s="46">
        <v>42809</v>
      </c>
      <c r="I351" s="288">
        <v>1334.5</v>
      </c>
      <c r="J351" s="124">
        <v>42991</v>
      </c>
      <c r="K351" s="103">
        <v>1334.5</v>
      </c>
    </row>
    <row r="352" spans="1:11" ht="12.75">
      <c r="A352" s="474"/>
      <c r="B352" s="474" t="s">
        <v>123</v>
      </c>
      <c r="C352" s="483"/>
      <c r="D352" s="486"/>
      <c r="E352" s="474"/>
      <c r="F352" s="434"/>
      <c r="G352" s="434"/>
      <c r="H352" s="46">
        <v>42840</v>
      </c>
      <c r="I352" s="288">
        <f>I351</f>
        <v>1334.5</v>
      </c>
      <c r="J352" s="124"/>
      <c r="K352" s="103"/>
    </row>
    <row r="353" spans="1:11" ht="12.75">
      <c r="A353" s="474"/>
      <c r="B353" s="474" t="s">
        <v>123</v>
      </c>
      <c r="C353" s="483"/>
      <c r="D353" s="486"/>
      <c r="E353" s="474"/>
      <c r="F353" s="434"/>
      <c r="G353" s="434"/>
      <c r="H353" s="46">
        <v>42870</v>
      </c>
      <c r="I353" s="288">
        <f>I352</f>
        <v>1334.5</v>
      </c>
      <c r="J353" s="124"/>
      <c r="K353" s="103"/>
    </row>
    <row r="354" spans="1:11" ht="12.75">
      <c r="A354" s="474"/>
      <c r="B354" s="474" t="s">
        <v>123</v>
      </c>
      <c r="C354" s="483"/>
      <c r="D354" s="486"/>
      <c r="E354" s="474"/>
      <c r="F354" s="434"/>
      <c r="G354" s="434"/>
      <c r="H354" s="46">
        <v>42901</v>
      </c>
      <c r="I354" s="288">
        <f>I353</f>
        <v>1334.5</v>
      </c>
      <c r="J354" s="124"/>
      <c r="K354" s="103"/>
    </row>
    <row r="355" spans="1:11" ht="12.75">
      <c r="A355" s="474"/>
      <c r="B355" s="474" t="s">
        <v>123</v>
      </c>
      <c r="C355" s="483"/>
      <c r="D355" s="486"/>
      <c r="E355" s="474"/>
      <c r="F355" s="434"/>
      <c r="G355" s="434"/>
      <c r="H355" s="46">
        <v>42931</v>
      </c>
      <c r="I355" s="288">
        <f>I354</f>
        <v>1334.5</v>
      </c>
      <c r="J355" s="124"/>
      <c r="K355" s="103"/>
    </row>
    <row r="356" spans="1:11" ht="12.75">
      <c r="A356" s="475"/>
      <c r="B356" s="475" t="s">
        <v>123</v>
      </c>
      <c r="C356" s="484"/>
      <c r="D356" s="487"/>
      <c r="E356" s="475"/>
      <c r="F356" s="434"/>
      <c r="G356" s="434"/>
      <c r="H356" s="46">
        <v>42962</v>
      </c>
      <c r="I356" s="288">
        <f>I355</f>
        <v>1334.5</v>
      </c>
      <c r="J356" s="124"/>
      <c r="K356" s="103"/>
    </row>
    <row r="357" spans="1:11" ht="12.75" customHeight="1">
      <c r="A357" s="447">
        <v>24</v>
      </c>
      <c r="B357" s="447" t="s">
        <v>123</v>
      </c>
      <c r="C357" s="477">
        <v>2411403</v>
      </c>
      <c r="D357" s="425" t="s">
        <v>838</v>
      </c>
      <c r="E357" s="447">
        <v>748</v>
      </c>
      <c r="F357" s="529">
        <v>12716</v>
      </c>
      <c r="G357" s="529">
        <v>38148</v>
      </c>
      <c r="H357" s="21">
        <v>42809</v>
      </c>
      <c r="I357" s="287">
        <v>6358</v>
      </c>
      <c r="J357" s="148"/>
      <c r="K357" s="75"/>
    </row>
    <row r="358" spans="1:11" ht="12.75">
      <c r="A358" s="476"/>
      <c r="B358" s="476" t="s">
        <v>123</v>
      </c>
      <c r="C358" s="478"/>
      <c r="D358" s="492"/>
      <c r="E358" s="476"/>
      <c r="F358" s="476"/>
      <c r="G358" s="476"/>
      <c r="H358" s="21">
        <v>42840</v>
      </c>
      <c r="I358" s="287">
        <f>I357</f>
        <v>6358</v>
      </c>
      <c r="J358" s="148"/>
      <c r="K358" s="75"/>
    </row>
    <row r="359" spans="1:11" ht="12.75">
      <c r="A359" s="476"/>
      <c r="B359" s="476" t="s">
        <v>123</v>
      </c>
      <c r="C359" s="478"/>
      <c r="D359" s="492"/>
      <c r="E359" s="476"/>
      <c r="F359" s="476"/>
      <c r="G359" s="476"/>
      <c r="H359" s="21">
        <v>42870</v>
      </c>
      <c r="I359" s="287">
        <f>I358</f>
        <v>6358</v>
      </c>
      <c r="J359" s="148"/>
      <c r="K359" s="75"/>
    </row>
    <row r="360" spans="1:11" ht="12.75">
      <c r="A360" s="476"/>
      <c r="B360" s="476" t="s">
        <v>123</v>
      </c>
      <c r="C360" s="478"/>
      <c r="D360" s="492"/>
      <c r="E360" s="476"/>
      <c r="F360" s="476"/>
      <c r="G360" s="476"/>
      <c r="H360" s="21">
        <v>42901</v>
      </c>
      <c r="I360" s="287">
        <f>I359</f>
        <v>6358</v>
      </c>
      <c r="J360" s="148"/>
      <c r="K360" s="75"/>
    </row>
    <row r="361" spans="1:11" ht="12.75">
      <c r="A361" s="476"/>
      <c r="B361" s="476" t="s">
        <v>123</v>
      </c>
      <c r="C361" s="478"/>
      <c r="D361" s="492"/>
      <c r="E361" s="476"/>
      <c r="F361" s="476"/>
      <c r="G361" s="476"/>
      <c r="H361" s="21">
        <v>42931</v>
      </c>
      <c r="I361" s="287">
        <f>I360</f>
        <v>6358</v>
      </c>
      <c r="J361" s="148"/>
      <c r="K361" s="75"/>
    </row>
    <row r="362" spans="1:11" ht="12.75">
      <c r="A362" s="448"/>
      <c r="B362" s="448" t="s">
        <v>123</v>
      </c>
      <c r="C362" s="432"/>
      <c r="D362" s="453"/>
      <c r="E362" s="448"/>
      <c r="F362" s="448"/>
      <c r="G362" s="448"/>
      <c r="H362" s="21">
        <v>42962</v>
      </c>
      <c r="I362" s="287">
        <f>I361</f>
        <v>6358</v>
      </c>
      <c r="J362" s="148"/>
      <c r="K362" s="75"/>
    </row>
    <row r="363" spans="1:11" ht="12.75" customHeight="1">
      <c r="A363" s="473">
        <v>24</v>
      </c>
      <c r="B363" s="473" t="s">
        <v>123</v>
      </c>
      <c r="C363" s="482">
        <v>2411429</v>
      </c>
      <c r="D363" s="485" t="s">
        <v>839</v>
      </c>
      <c r="E363" s="473">
        <v>161</v>
      </c>
      <c r="F363" s="528">
        <v>2737</v>
      </c>
      <c r="G363" s="528">
        <v>8211</v>
      </c>
      <c r="H363" s="46">
        <v>42809</v>
      </c>
      <c r="I363" s="288">
        <v>1368.5</v>
      </c>
      <c r="J363" s="48">
        <v>42803</v>
      </c>
      <c r="K363" s="104">
        <v>1368.5</v>
      </c>
    </row>
    <row r="364" spans="1:11" ht="12.75">
      <c r="A364" s="474"/>
      <c r="B364" s="474" t="s">
        <v>123</v>
      </c>
      <c r="C364" s="483"/>
      <c r="D364" s="486"/>
      <c r="E364" s="474"/>
      <c r="F364" s="474"/>
      <c r="G364" s="474"/>
      <c r="H364" s="46">
        <v>42840</v>
      </c>
      <c r="I364" s="288">
        <f>I363</f>
        <v>1368.5</v>
      </c>
      <c r="J364" s="48">
        <v>42831</v>
      </c>
      <c r="K364" s="104">
        <v>1368.5</v>
      </c>
    </row>
    <row r="365" spans="1:11" ht="12.75">
      <c r="A365" s="474"/>
      <c r="B365" s="474" t="s">
        <v>123</v>
      </c>
      <c r="C365" s="483"/>
      <c r="D365" s="486"/>
      <c r="E365" s="474"/>
      <c r="F365" s="474"/>
      <c r="G365" s="474"/>
      <c r="H365" s="46">
        <v>42870</v>
      </c>
      <c r="I365" s="288">
        <f>I364</f>
        <v>1368.5</v>
      </c>
      <c r="J365" s="48">
        <v>42860</v>
      </c>
      <c r="K365" s="104">
        <v>1368.5</v>
      </c>
    </row>
    <row r="366" spans="1:11" ht="12.75">
      <c r="A366" s="474"/>
      <c r="B366" s="474" t="s">
        <v>123</v>
      </c>
      <c r="C366" s="483"/>
      <c r="D366" s="486"/>
      <c r="E366" s="474"/>
      <c r="F366" s="474"/>
      <c r="G366" s="474"/>
      <c r="H366" s="46">
        <v>42901</v>
      </c>
      <c r="I366" s="288">
        <f>I365</f>
        <v>1368.5</v>
      </c>
      <c r="J366" s="185">
        <v>42893</v>
      </c>
      <c r="K366" s="138">
        <v>1368.5</v>
      </c>
    </row>
    <row r="367" spans="1:11" ht="12.75">
      <c r="A367" s="474"/>
      <c r="B367" s="474" t="s">
        <v>123</v>
      </c>
      <c r="C367" s="483"/>
      <c r="D367" s="486"/>
      <c r="E367" s="474"/>
      <c r="F367" s="474"/>
      <c r="G367" s="474"/>
      <c r="H367" s="46">
        <v>42931</v>
      </c>
      <c r="I367" s="288">
        <f>I366</f>
        <v>1368.5</v>
      </c>
      <c r="J367" s="185">
        <v>42919</v>
      </c>
      <c r="K367" s="138">
        <v>1368.5</v>
      </c>
    </row>
    <row r="368" spans="1:11" ht="12.75">
      <c r="A368" s="475"/>
      <c r="B368" s="475" t="s">
        <v>123</v>
      </c>
      <c r="C368" s="484"/>
      <c r="D368" s="487"/>
      <c r="E368" s="475"/>
      <c r="F368" s="475"/>
      <c r="G368" s="475"/>
      <c r="H368" s="46">
        <v>42962</v>
      </c>
      <c r="I368" s="288">
        <f>I367</f>
        <v>1368.5</v>
      </c>
      <c r="J368" s="185">
        <v>42948</v>
      </c>
      <c r="K368" s="138">
        <v>1368.5</v>
      </c>
    </row>
    <row r="369" spans="1:11" ht="12.75" customHeight="1">
      <c r="A369" s="447">
        <v>24</v>
      </c>
      <c r="B369" s="447" t="s">
        <v>123</v>
      </c>
      <c r="C369" s="477">
        <v>2411809</v>
      </c>
      <c r="D369" s="425" t="s">
        <v>840</v>
      </c>
      <c r="E369" s="447">
        <v>42</v>
      </c>
      <c r="F369" s="529">
        <v>714</v>
      </c>
      <c r="G369" s="529">
        <v>2142</v>
      </c>
      <c r="H369" s="21">
        <v>42809</v>
      </c>
      <c r="I369" s="287">
        <v>714</v>
      </c>
      <c r="J369" s="148">
        <v>42912</v>
      </c>
      <c r="K369" s="75">
        <v>714</v>
      </c>
    </row>
    <row r="370" spans="1:11" ht="12.75">
      <c r="A370" s="476"/>
      <c r="B370" s="476" t="s">
        <v>123</v>
      </c>
      <c r="C370" s="478"/>
      <c r="D370" s="492"/>
      <c r="E370" s="476"/>
      <c r="F370" s="476"/>
      <c r="G370" s="476"/>
      <c r="H370" s="21">
        <v>42840</v>
      </c>
      <c r="I370" s="287">
        <f>I369</f>
        <v>714</v>
      </c>
      <c r="J370" s="148">
        <v>42912</v>
      </c>
      <c r="K370" s="75">
        <v>714</v>
      </c>
    </row>
    <row r="371" spans="1:11" ht="12.75">
      <c r="A371" s="448"/>
      <c r="B371" s="448" t="s">
        <v>123</v>
      </c>
      <c r="C371" s="432"/>
      <c r="D371" s="453"/>
      <c r="E371" s="448"/>
      <c r="F371" s="448"/>
      <c r="G371" s="448"/>
      <c r="H371" s="21">
        <v>42870</v>
      </c>
      <c r="I371" s="287">
        <f>I370</f>
        <v>714</v>
      </c>
      <c r="J371" s="148">
        <v>42870</v>
      </c>
      <c r="K371" s="75">
        <v>714</v>
      </c>
    </row>
    <row r="372" spans="1:11" ht="12.75" customHeight="1">
      <c r="A372" s="473">
        <v>24</v>
      </c>
      <c r="B372" s="473" t="s">
        <v>123</v>
      </c>
      <c r="C372" s="482">
        <v>2411908</v>
      </c>
      <c r="D372" s="485" t="s">
        <v>841</v>
      </c>
      <c r="E372" s="473">
        <v>137</v>
      </c>
      <c r="F372" s="518">
        <v>2329</v>
      </c>
      <c r="G372" s="518">
        <v>6987</v>
      </c>
      <c r="H372" s="46">
        <v>42809</v>
      </c>
      <c r="I372" s="288">
        <v>1397.4</v>
      </c>
      <c r="J372" s="124">
        <v>42809</v>
      </c>
      <c r="K372" s="103">
        <v>1397.4</v>
      </c>
    </row>
    <row r="373" spans="1:11" ht="12.75">
      <c r="A373" s="474"/>
      <c r="B373" s="474" t="s">
        <v>123</v>
      </c>
      <c r="C373" s="483"/>
      <c r="D373" s="486"/>
      <c r="E373" s="474"/>
      <c r="F373" s="434"/>
      <c r="G373" s="434"/>
      <c r="H373" s="46">
        <v>42840</v>
      </c>
      <c r="I373" s="288">
        <f>I372</f>
        <v>1397.4</v>
      </c>
      <c r="J373" s="48">
        <v>42842</v>
      </c>
      <c r="K373" s="104">
        <v>1397.4</v>
      </c>
    </row>
    <row r="374" spans="1:11" ht="12.75">
      <c r="A374" s="474"/>
      <c r="B374" s="474" t="s">
        <v>123</v>
      </c>
      <c r="C374" s="483"/>
      <c r="D374" s="486"/>
      <c r="E374" s="474"/>
      <c r="F374" s="434"/>
      <c r="G374" s="434"/>
      <c r="H374" s="46">
        <v>42870</v>
      </c>
      <c r="I374" s="288">
        <f>I373</f>
        <v>1397.4</v>
      </c>
      <c r="J374" s="48">
        <v>42871</v>
      </c>
      <c r="K374" s="104">
        <v>1397.4</v>
      </c>
    </row>
    <row r="375" spans="1:11" ht="12.75">
      <c r="A375" s="474"/>
      <c r="B375" s="474" t="s">
        <v>123</v>
      </c>
      <c r="C375" s="483"/>
      <c r="D375" s="486"/>
      <c r="E375" s="474"/>
      <c r="F375" s="434"/>
      <c r="G375" s="434"/>
      <c r="H375" s="46">
        <v>42901</v>
      </c>
      <c r="I375" s="288">
        <f>I374</f>
        <v>1397.4</v>
      </c>
      <c r="J375" s="48">
        <v>42902</v>
      </c>
      <c r="K375" s="104">
        <v>1397.4</v>
      </c>
    </row>
    <row r="376" spans="1:11" ht="12.75">
      <c r="A376" s="475"/>
      <c r="B376" s="475" t="s">
        <v>123</v>
      </c>
      <c r="C376" s="484"/>
      <c r="D376" s="487"/>
      <c r="E376" s="475"/>
      <c r="F376" s="434"/>
      <c r="G376" s="434"/>
      <c r="H376" s="46">
        <v>42931</v>
      </c>
      <c r="I376" s="288">
        <f>I375</f>
        <v>1397.4</v>
      </c>
      <c r="J376" s="48">
        <v>42927</v>
      </c>
      <c r="K376" s="104">
        <v>1397.4</v>
      </c>
    </row>
    <row r="377" spans="1:11" ht="12.75" customHeight="1">
      <c r="A377" s="447">
        <v>24</v>
      </c>
      <c r="B377" s="447" t="s">
        <v>123</v>
      </c>
      <c r="C377" s="477">
        <v>2412104</v>
      </c>
      <c r="D377" s="425" t="s">
        <v>842</v>
      </c>
      <c r="E377" s="447">
        <v>93</v>
      </c>
      <c r="F377" s="529">
        <v>1581</v>
      </c>
      <c r="G377" s="529">
        <v>4743</v>
      </c>
      <c r="H377" s="21">
        <v>42809</v>
      </c>
      <c r="I377" s="287">
        <v>948.6</v>
      </c>
      <c r="J377" s="148">
        <v>42809</v>
      </c>
      <c r="K377" s="75">
        <v>948.6</v>
      </c>
    </row>
    <row r="378" spans="1:11" ht="12.75">
      <c r="A378" s="476"/>
      <c r="B378" s="476" t="s">
        <v>123</v>
      </c>
      <c r="C378" s="478"/>
      <c r="D378" s="492"/>
      <c r="E378" s="476"/>
      <c r="F378" s="476"/>
      <c r="G378" s="476"/>
      <c r="H378" s="21">
        <v>42840</v>
      </c>
      <c r="I378" s="287">
        <f>I377</f>
        <v>948.6</v>
      </c>
      <c r="J378" s="148">
        <v>42842</v>
      </c>
      <c r="K378" s="75">
        <v>948.6</v>
      </c>
    </row>
    <row r="379" spans="1:11" ht="12.75">
      <c r="A379" s="476"/>
      <c r="B379" s="476" t="s">
        <v>123</v>
      </c>
      <c r="C379" s="478"/>
      <c r="D379" s="492"/>
      <c r="E379" s="476"/>
      <c r="F379" s="476"/>
      <c r="G379" s="476"/>
      <c r="H379" s="21">
        <v>42870</v>
      </c>
      <c r="I379" s="287">
        <f>I378</f>
        <v>948.6</v>
      </c>
      <c r="J379" s="148">
        <v>42870</v>
      </c>
      <c r="K379" s="75">
        <v>948.6</v>
      </c>
    </row>
    <row r="380" spans="1:11" ht="12.75">
      <c r="A380" s="476"/>
      <c r="B380" s="476" t="s">
        <v>123</v>
      </c>
      <c r="C380" s="478"/>
      <c r="D380" s="492"/>
      <c r="E380" s="476"/>
      <c r="F380" s="476"/>
      <c r="G380" s="476"/>
      <c r="H380" s="21">
        <v>42901</v>
      </c>
      <c r="I380" s="287">
        <f>I379</f>
        <v>948.6</v>
      </c>
      <c r="J380" s="148">
        <v>42906</v>
      </c>
      <c r="K380" s="75">
        <v>948.6</v>
      </c>
    </row>
    <row r="381" spans="1:11" ht="12.75">
      <c r="A381" s="448"/>
      <c r="B381" s="448" t="s">
        <v>123</v>
      </c>
      <c r="C381" s="432"/>
      <c r="D381" s="453"/>
      <c r="E381" s="448"/>
      <c r="F381" s="448"/>
      <c r="G381" s="448"/>
      <c r="H381" s="21">
        <v>42931</v>
      </c>
      <c r="I381" s="287">
        <f>I380</f>
        <v>948.6</v>
      </c>
      <c r="J381" s="148">
        <v>42933</v>
      </c>
      <c r="K381" s="75">
        <v>948.6</v>
      </c>
    </row>
    <row r="382" spans="1:11" ht="12.75" customHeight="1">
      <c r="A382" s="473">
        <v>24</v>
      </c>
      <c r="B382" s="473" t="s">
        <v>123</v>
      </c>
      <c r="C382" s="482">
        <v>2412500</v>
      </c>
      <c r="D382" s="485" t="s">
        <v>843</v>
      </c>
      <c r="E382" s="473">
        <v>788</v>
      </c>
      <c r="F382" s="528">
        <v>13396</v>
      </c>
      <c r="G382" s="528">
        <v>40188</v>
      </c>
      <c r="H382" s="46">
        <v>42809</v>
      </c>
      <c r="I382" s="288">
        <v>6698</v>
      </c>
      <c r="J382" s="48"/>
      <c r="K382" s="104"/>
    </row>
    <row r="383" spans="1:11" ht="12.75">
      <c r="A383" s="474"/>
      <c r="B383" s="474" t="s">
        <v>123</v>
      </c>
      <c r="C383" s="483"/>
      <c r="D383" s="486"/>
      <c r="E383" s="474"/>
      <c r="F383" s="530"/>
      <c r="G383" s="530"/>
      <c r="H383" s="46">
        <v>42840</v>
      </c>
      <c r="I383" s="288">
        <f>I382</f>
        <v>6698</v>
      </c>
      <c r="J383" s="48"/>
      <c r="K383" s="104"/>
    </row>
    <row r="384" spans="1:11" ht="12.75">
      <c r="A384" s="474"/>
      <c r="B384" s="474" t="s">
        <v>123</v>
      </c>
      <c r="C384" s="483"/>
      <c r="D384" s="486"/>
      <c r="E384" s="474"/>
      <c r="F384" s="530"/>
      <c r="G384" s="530"/>
      <c r="H384" s="46">
        <v>42870</v>
      </c>
      <c r="I384" s="288">
        <f>I383</f>
        <v>6698</v>
      </c>
      <c r="J384" s="48"/>
      <c r="K384" s="104"/>
    </row>
    <row r="385" spans="1:11" ht="12.75">
      <c r="A385" s="474"/>
      <c r="B385" s="474" t="s">
        <v>123</v>
      </c>
      <c r="C385" s="483"/>
      <c r="D385" s="486"/>
      <c r="E385" s="474"/>
      <c r="F385" s="530"/>
      <c r="G385" s="530"/>
      <c r="H385" s="46">
        <v>42901</v>
      </c>
      <c r="I385" s="288">
        <f>I384</f>
        <v>6698</v>
      </c>
      <c r="J385" s="48"/>
      <c r="K385" s="104"/>
    </row>
    <row r="386" spans="1:11" ht="12.75">
      <c r="A386" s="474"/>
      <c r="B386" s="474" t="s">
        <v>123</v>
      </c>
      <c r="C386" s="483"/>
      <c r="D386" s="486"/>
      <c r="E386" s="474"/>
      <c r="F386" s="530"/>
      <c r="G386" s="530"/>
      <c r="H386" s="46">
        <v>42931</v>
      </c>
      <c r="I386" s="288">
        <f>I385</f>
        <v>6698</v>
      </c>
      <c r="J386" s="48"/>
      <c r="K386" s="104"/>
    </row>
    <row r="387" spans="1:11" ht="12.75">
      <c r="A387" s="474"/>
      <c r="B387" s="474" t="s">
        <v>123</v>
      </c>
      <c r="C387" s="483"/>
      <c r="D387" s="486"/>
      <c r="E387" s="474"/>
      <c r="F387" s="530"/>
      <c r="G387" s="530"/>
      <c r="H387" s="46">
        <v>42962</v>
      </c>
      <c r="I387" s="288">
        <f>I386</f>
        <v>6698</v>
      </c>
      <c r="J387" s="48"/>
      <c r="K387" s="104"/>
    </row>
    <row r="388" spans="1:11" ht="12.75" customHeight="1">
      <c r="A388" s="447">
        <v>24</v>
      </c>
      <c r="B388" s="447" t="s">
        <v>123</v>
      </c>
      <c r="C388" s="477">
        <v>2412807</v>
      </c>
      <c r="D388" s="425" t="s">
        <v>844</v>
      </c>
      <c r="E388" s="447">
        <v>77</v>
      </c>
      <c r="F388" s="529">
        <v>1309</v>
      </c>
      <c r="G388" s="529">
        <v>3927</v>
      </c>
      <c r="H388" s="21">
        <v>42809</v>
      </c>
      <c r="I388" s="287">
        <v>981.75</v>
      </c>
      <c r="J388" s="148">
        <v>42809</v>
      </c>
      <c r="K388" s="75">
        <v>981.75</v>
      </c>
    </row>
    <row r="389" spans="1:11" ht="12.75">
      <c r="A389" s="476"/>
      <c r="B389" s="476" t="s">
        <v>123</v>
      </c>
      <c r="C389" s="478"/>
      <c r="D389" s="492"/>
      <c r="E389" s="476"/>
      <c r="F389" s="476"/>
      <c r="G389" s="476"/>
      <c r="H389" s="21">
        <v>42840</v>
      </c>
      <c r="I389" s="287">
        <f>I388</f>
        <v>981.75</v>
      </c>
      <c r="J389" s="23">
        <v>42850</v>
      </c>
      <c r="K389" s="24">
        <v>981.75</v>
      </c>
    </row>
    <row r="390" spans="1:11" ht="12.75">
      <c r="A390" s="476"/>
      <c r="B390" s="476" t="s">
        <v>123</v>
      </c>
      <c r="C390" s="478"/>
      <c r="D390" s="492"/>
      <c r="E390" s="476"/>
      <c r="F390" s="476"/>
      <c r="G390" s="476"/>
      <c r="H390" s="21">
        <v>42870</v>
      </c>
      <c r="I390" s="287">
        <f>I389</f>
        <v>981.75</v>
      </c>
      <c r="J390" s="23">
        <v>42870</v>
      </c>
      <c r="K390" s="24">
        <v>981.75</v>
      </c>
    </row>
    <row r="391" spans="1:11" ht="12.75">
      <c r="A391" s="448"/>
      <c r="B391" s="448" t="s">
        <v>123</v>
      </c>
      <c r="C391" s="432"/>
      <c r="D391" s="453"/>
      <c r="E391" s="448"/>
      <c r="F391" s="448"/>
      <c r="G391" s="448"/>
      <c r="H391" s="21">
        <v>42901</v>
      </c>
      <c r="I391" s="287">
        <f>I390</f>
        <v>981.75</v>
      </c>
      <c r="J391" s="148"/>
      <c r="K391" s="75"/>
    </row>
    <row r="392" spans="1:11" ht="12.75" customHeight="1">
      <c r="A392" s="473">
        <v>24</v>
      </c>
      <c r="B392" s="473" t="s">
        <v>123</v>
      </c>
      <c r="C392" s="482">
        <v>2413003</v>
      </c>
      <c r="D392" s="485" t="s">
        <v>845</v>
      </c>
      <c r="E392" s="473">
        <v>310</v>
      </c>
      <c r="F392" s="518">
        <v>5270</v>
      </c>
      <c r="G392" s="518">
        <v>15810</v>
      </c>
      <c r="H392" s="46">
        <v>42809</v>
      </c>
      <c r="I392" s="288">
        <v>2635</v>
      </c>
      <c r="J392" s="185">
        <v>42916</v>
      </c>
      <c r="K392" s="138">
        <v>2635</v>
      </c>
    </row>
    <row r="393" spans="1:11" ht="12.75">
      <c r="A393" s="474"/>
      <c r="B393" s="474" t="s">
        <v>123</v>
      </c>
      <c r="C393" s="483"/>
      <c r="D393" s="486"/>
      <c r="E393" s="474"/>
      <c r="F393" s="434"/>
      <c r="G393" s="434"/>
      <c r="H393" s="46">
        <v>42840</v>
      </c>
      <c r="I393" s="288">
        <f>I392</f>
        <v>2635</v>
      </c>
      <c r="J393" s="185"/>
      <c r="K393" s="138"/>
    </row>
    <row r="394" spans="1:11" ht="12.75">
      <c r="A394" s="474"/>
      <c r="B394" s="474" t="s">
        <v>123</v>
      </c>
      <c r="C394" s="483"/>
      <c r="D394" s="486"/>
      <c r="E394" s="474"/>
      <c r="F394" s="434"/>
      <c r="G394" s="434"/>
      <c r="H394" s="46">
        <v>42870</v>
      </c>
      <c r="I394" s="288">
        <f>I393</f>
        <v>2635</v>
      </c>
      <c r="J394" s="185"/>
      <c r="K394" s="138"/>
    </row>
    <row r="395" spans="1:11" ht="12.75">
      <c r="A395" s="474"/>
      <c r="B395" s="474" t="s">
        <v>123</v>
      </c>
      <c r="C395" s="483"/>
      <c r="D395" s="486"/>
      <c r="E395" s="474"/>
      <c r="F395" s="434"/>
      <c r="G395" s="434"/>
      <c r="H395" s="46">
        <v>42901</v>
      </c>
      <c r="I395" s="288">
        <f>I394</f>
        <v>2635</v>
      </c>
      <c r="J395" s="185"/>
      <c r="K395" s="138"/>
    </row>
    <row r="396" spans="1:11" ht="12.75">
      <c r="A396" s="474"/>
      <c r="B396" s="474" t="s">
        <v>123</v>
      </c>
      <c r="C396" s="483"/>
      <c r="D396" s="486"/>
      <c r="E396" s="474"/>
      <c r="F396" s="434"/>
      <c r="G396" s="434"/>
      <c r="H396" s="46">
        <v>42931</v>
      </c>
      <c r="I396" s="288">
        <f>I395</f>
        <v>2635</v>
      </c>
      <c r="J396" s="295"/>
      <c r="K396" s="138"/>
    </row>
    <row r="397" spans="1:11" ht="12.75">
      <c r="A397" s="475"/>
      <c r="B397" s="475" t="s">
        <v>123</v>
      </c>
      <c r="C397" s="484"/>
      <c r="D397" s="487"/>
      <c r="E397" s="475"/>
      <c r="F397" s="434"/>
      <c r="G397" s="434"/>
      <c r="H397" s="46">
        <v>42962</v>
      </c>
      <c r="I397" s="288">
        <f>I396</f>
        <v>2635</v>
      </c>
      <c r="J397" s="295"/>
      <c r="K397" s="138"/>
    </row>
    <row r="398" spans="1:11" ht="12.75" customHeight="1">
      <c r="A398" s="447">
        <v>24</v>
      </c>
      <c r="B398" s="447" t="s">
        <v>123</v>
      </c>
      <c r="C398" s="477">
        <v>2413359</v>
      </c>
      <c r="D398" s="425" t="s">
        <v>846</v>
      </c>
      <c r="E398" s="447">
        <v>383</v>
      </c>
      <c r="F398" s="529">
        <v>6511</v>
      </c>
      <c r="G398" s="529">
        <v>19533</v>
      </c>
      <c r="H398" s="21">
        <v>42809</v>
      </c>
      <c r="I398" s="287">
        <v>3255.5</v>
      </c>
      <c r="J398" s="148">
        <v>42849</v>
      </c>
      <c r="K398" s="75">
        <v>3255.5</v>
      </c>
    </row>
    <row r="399" spans="1:11" ht="12.75">
      <c r="A399" s="476"/>
      <c r="B399" s="476" t="s">
        <v>123</v>
      </c>
      <c r="C399" s="478"/>
      <c r="D399" s="492"/>
      <c r="E399" s="476"/>
      <c r="F399" s="476"/>
      <c r="G399" s="476"/>
      <c r="H399" s="21">
        <v>42840</v>
      </c>
      <c r="I399" s="287">
        <f>I398</f>
        <v>3255.5</v>
      </c>
      <c r="J399" s="148">
        <v>42849</v>
      </c>
      <c r="K399" s="75">
        <v>3255.5</v>
      </c>
    </row>
    <row r="400" spans="1:11" ht="12.75">
      <c r="A400" s="476"/>
      <c r="B400" s="476" t="s">
        <v>123</v>
      </c>
      <c r="C400" s="478"/>
      <c r="D400" s="492"/>
      <c r="E400" s="476"/>
      <c r="F400" s="476"/>
      <c r="G400" s="476"/>
      <c r="H400" s="21">
        <v>42870</v>
      </c>
      <c r="I400" s="287">
        <f>I399</f>
        <v>3255.5</v>
      </c>
      <c r="J400" s="148">
        <v>42893</v>
      </c>
      <c r="K400" s="75">
        <v>3255.5</v>
      </c>
    </row>
    <row r="401" spans="1:11" ht="12.75">
      <c r="A401" s="476"/>
      <c r="B401" s="476" t="s">
        <v>123</v>
      </c>
      <c r="C401" s="478"/>
      <c r="D401" s="492"/>
      <c r="E401" s="476"/>
      <c r="F401" s="476"/>
      <c r="G401" s="476"/>
      <c r="H401" s="21">
        <v>42901</v>
      </c>
      <c r="I401" s="287">
        <f>I400</f>
        <v>3255.5</v>
      </c>
      <c r="J401" s="148">
        <v>42908</v>
      </c>
      <c r="K401" s="75">
        <v>3255.5</v>
      </c>
    </row>
    <row r="402" spans="1:11" ht="12.75">
      <c r="A402" s="476"/>
      <c r="B402" s="476" t="s">
        <v>123</v>
      </c>
      <c r="C402" s="478"/>
      <c r="D402" s="492"/>
      <c r="E402" s="476"/>
      <c r="F402" s="476"/>
      <c r="G402" s="476"/>
      <c r="H402" s="21">
        <v>42931</v>
      </c>
      <c r="I402" s="287">
        <f>I401</f>
        <v>3255.5</v>
      </c>
      <c r="J402" s="148">
        <v>42937</v>
      </c>
      <c r="K402" s="75">
        <v>3255.5</v>
      </c>
    </row>
    <row r="403" spans="1:11" ht="12.75">
      <c r="A403" s="448"/>
      <c r="B403" s="448" t="s">
        <v>123</v>
      </c>
      <c r="C403" s="432"/>
      <c r="D403" s="453"/>
      <c r="E403" s="448"/>
      <c r="F403" s="448"/>
      <c r="G403" s="448"/>
      <c r="H403" s="21">
        <v>42962</v>
      </c>
      <c r="I403" s="287">
        <f>I402</f>
        <v>3255.5</v>
      </c>
      <c r="J403" s="148">
        <v>42971</v>
      </c>
      <c r="K403" s="75">
        <v>3255.5</v>
      </c>
    </row>
    <row r="404" spans="1:11" ht="12.75" customHeight="1">
      <c r="A404" s="473">
        <v>24</v>
      </c>
      <c r="B404" s="473" t="s">
        <v>123</v>
      </c>
      <c r="C404" s="482">
        <v>2413409</v>
      </c>
      <c r="D404" s="485" t="s">
        <v>847</v>
      </c>
      <c r="E404" s="473">
        <v>258</v>
      </c>
      <c r="F404" s="528">
        <v>4386</v>
      </c>
      <c r="G404" s="528">
        <v>13158</v>
      </c>
      <c r="H404" s="46">
        <v>42809</v>
      </c>
      <c r="I404" s="288">
        <v>2193</v>
      </c>
      <c r="J404" s="124">
        <v>42807</v>
      </c>
      <c r="K404" s="103">
        <v>2193</v>
      </c>
    </row>
    <row r="405" spans="1:11" ht="12.75">
      <c r="A405" s="474"/>
      <c r="B405" s="474" t="s">
        <v>123</v>
      </c>
      <c r="C405" s="483"/>
      <c r="D405" s="486"/>
      <c r="E405" s="474"/>
      <c r="F405" s="474"/>
      <c r="G405" s="474"/>
      <c r="H405" s="46">
        <v>42840</v>
      </c>
      <c r="I405" s="288">
        <f>I404</f>
        <v>2193</v>
      </c>
      <c r="J405" s="124">
        <v>42838</v>
      </c>
      <c r="K405" s="103">
        <v>2193</v>
      </c>
    </row>
    <row r="406" spans="1:11" ht="12.75">
      <c r="A406" s="474"/>
      <c r="B406" s="474" t="s">
        <v>123</v>
      </c>
      <c r="C406" s="483"/>
      <c r="D406" s="486"/>
      <c r="E406" s="474"/>
      <c r="F406" s="474"/>
      <c r="G406" s="474"/>
      <c r="H406" s="46">
        <v>42870</v>
      </c>
      <c r="I406" s="288">
        <f>I405</f>
        <v>2193</v>
      </c>
      <c r="J406" s="124">
        <v>42867</v>
      </c>
      <c r="K406" s="103">
        <v>2193</v>
      </c>
    </row>
    <row r="407" spans="1:11" ht="12.75">
      <c r="A407" s="474"/>
      <c r="B407" s="474" t="s">
        <v>123</v>
      </c>
      <c r="C407" s="483"/>
      <c r="D407" s="486"/>
      <c r="E407" s="474"/>
      <c r="F407" s="474"/>
      <c r="G407" s="474"/>
      <c r="H407" s="46">
        <v>42901</v>
      </c>
      <c r="I407" s="288">
        <f>I406</f>
        <v>2193</v>
      </c>
      <c r="J407" s="124">
        <v>42900</v>
      </c>
      <c r="K407" s="103">
        <v>2193</v>
      </c>
    </row>
    <row r="408" spans="1:11" ht="12.75">
      <c r="A408" s="474"/>
      <c r="B408" s="474" t="s">
        <v>123</v>
      </c>
      <c r="C408" s="483"/>
      <c r="D408" s="486"/>
      <c r="E408" s="474"/>
      <c r="F408" s="474"/>
      <c r="G408" s="474"/>
      <c r="H408" s="46">
        <v>42931</v>
      </c>
      <c r="I408" s="288">
        <f>I407</f>
        <v>2193</v>
      </c>
      <c r="J408" s="124">
        <v>42928</v>
      </c>
      <c r="K408" s="103">
        <v>2193</v>
      </c>
    </row>
    <row r="409" spans="1:11" ht="12.75">
      <c r="A409" s="475"/>
      <c r="B409" s="475" t="s">
        <v>123</v>
      </c>
      <c r="C409" s="484"/>
      <c r="D409" s="487"/>
      <c r="E409" s="475"/>
      <c r="F409" s="475"/>
      <c r="G409" s="475"/>
      <c r="H409" s="46">
        <v>42962</v>
      </c>
      <c r="I409" s="288">
        <f>I408</f>
        <v>2193</v>
      </c>
      <c r="J409" s="124">
        <v>42961</v>
      </c>
      <c r="K409" s="103">
        <v>2193</v>
      </c>
    </row>
    <row r="410" spans="1:11" ht="12.75" customHeight="1">
      <c r="A410" s="447">
        <v>24</v>
      </c>
      <c r="B410" s="447" t="s">
        <v>123</v>
      </c>
      <c r="C410" s="477">
        <v>2413557</v>
      </c>
      <c r="D410" s="425" t="s">
        <v>848</v>
      </c>
      <c r="E410" s="447">
        <v>301</v>
      </c>
      <c r="F410" s="529">
        <v>5117</v>
      </c>
      <c r="G410" s="529">
        <v>15351</v>
      </c>
      <c r="H410" s="21">
        <v>42809</v>
      </c>
      <c r="I410" s="287">
        <v>2558.5</v>
      </c>
      <c r="J410" s="148"/>
      <c r="K410" s="75"/>
    </row>
    <row r="411" spans="1:11" ht="12.75">
      <c r="A411" s="476"/>
      <c r="B411" s="476" t="s">
        <v>123</v>
      </c>
      <c r="C411" s="478"/>
      <c r="D411" s="492"/>
      <c r="E411" s="476"/>
      <c r="F411" s="476"/>
      <c r="G411" s="476"/>
      <c r="H411" s="21">
        <v>42840</v>
      </c>
      <c r="I411" s="287">
        <f>I410</f>
        <v>2558.5</v>
      </c>
      <c r="J411" s="148"/>
      <c r="K411" s="75"/>
    </row>
    <row r="412" spans="1:11" ht="12.75">
      <c r="A412" s="476"/>
      <c r="B412" s="476" t="s">
        <v>123</v>
      </c>
      <c r="C412" s="478"/>
      <c r="D412" s="492"/>
      <c r="E412" s="476"/>
      <c r="F412" s="476"/>
      <c r="G412" s="476"/>
      <c r="H412" s="21">
        <v>42870</v>
      </c>
      <c r="I412" s="287">
        <f>I411</f>
        <v>2558.5</v>
      </c>
      <c r="J412" s="148"/>
      <c r="K412" s="75"/>
    </row>
    <row r="413" spans="1:11" ht="12.75">
      <c r="A413" s="476"/>
      <c r="B413" s="476" t="s">
        <v>123</v>
      </c>
      <c r="C413" s="478"/>
      <c r="D413" s="492"/>
      <c r="E413" s="476"/>
      <c r="F413" s="476"/>
      <c r="G413" s="476"/>
      <c r="H413" s="21">
        <v>42901</v>
      </c>
      <c r="I413" s="287">
        <f>I412</f>
        <v>2558.5</v>
      </c>
      <c r="J413" s="148"/>
      <c r="K413" s="75"/>
    </row>
    <row r="414" spans="1:11" ht="12.75">
      <c r="A414" s="476"/>
      <c r="B414" s="476" t="s">
        <v>123</v>
      </c>
      <c r="C414" s="478"/>
      <c r="D414" s="492"/>
      <c r="E414" s="476"/>
      <c r="F414" s="476"/>
      <c r="G414" s="476"/>
      <c r="H414" s="21">
        <v>42931</v>
      </c>
      <c r="I414" s="287">
        <f>I413</f>
        <v>2558.5</v>
      </c>
      <c r="J414" s="148"/>
      <c r="K414" s="75"/>
    </row>
    <row r="415" spans="1:11" ht="12.75">
      <c r="A415" s="448"/>
      <c r="B415" s="448" t="s">
        <v>123</v>
      </c>
      <c r="C415" s="432"/>
      <c r="D415" s="453"/>
      <c r="E415" s="448"/>
      <c r="F415" s="448"/>
      <c r="G415" s="448"/>
      <c r="H415" s="21">
        <v>42962</v>
      </c>
      <c r="I415" s="287">
        <f>I414</f>
        <v>2558.5</v>
      </c>
      <c r="J415" s="148"/>
      <c r="K415" s="75"/>
    </row>
    <row r="416" spans="1:11" ht="12.75" customHeight="1">
      <c r="A416" s="473">
        <v>24</v>
      </c>
      <c r="B416" s="473" t="s">
        <v>123</v>
      </c>
      <c r="C416" s="482">
        <v>2413607</v>
      </c>
      <c r="D416" s="485" t="s">
        <v>849</v>
      </c>
      <c r="E416" s="473">
        <v>385</v>
      </c>
      <c r="F416" s="528">
        <v>6545</v>
      </c>
      <c r="G416" s="528">
        <v>19635</v>
      </c>
      <c r="H416" s="46">
        <v>42809</v>
      </c>
      <c r="I416" s="288">
        <v>3272.5</v>
      </c>
      <c r="J416" s="48">
        <v>42956</v>
      </c>
      <c r="K416" s="104">
        <v>3272.5</v>
      </c>
    </row>
    <row r="417" spans="1:11" ht="12.75">
      <c r="A417" s="474"/>
      <c r="B417" s="474" t="s">
        <v>123</v>
      </c>
      <c r="C417" s="483"/>
      <c r="D417" s="486"/>
      <c r="E417" s="474"/>
      <c r="F417" s="474"/>
      <c r="G417" s="474"/>
      <c r="H417" s="46">
        <v>42840</v>
      </c>
      <c r="I417" s="288">
        <f>I416</f>
        <v>3272.5</v>
      </c>
      <c r="J417" s="48">
        <v>42956</v>
      </c>
      <c r="K417" s="104">
        <v>3272.5</v>
      </c>
    </row>
    <row r="418" spans="1:11" ht="12.75">
      <c r="A418" s="474"/>
      <c r="B418" s="474" t="s">
        <v>123</v>
      </c>
      <c r="C418" s="483"/>
      <c r="D418" s="486"/>
      <c r="E418" s="474"/>
      <c r="F418" s="474"/>
      <c r="G418" s="474"/>
      <c r="H418" s="46">
        <v>42870</v>
      </c>
      <c r="I418" s="288">
        <f>I417</f>
        <v>3272.5</v>
      </c>
      <c r="J418" s="48">
        <v>42933</v>
      </c>
      <c r="K418" s="104">
        <v>3272.5</v>
      </c>
    </row>
    <row r="419" spans="1:11" ht="12.75">
      <c r="A419" s="474"/>
      <c r="B419" s="474" t="s">
        <v>123</v>
      </c>
      <c r="C419" s="483"/>
      <c r="D419" s="486"/>
      <c r="E419" s="474"/>
      <c r="F419" s="474"/>
      <c r="G419" s="474"/>
      <c r="H419" s="46">
        <v>42901</v>
      </c>
      <c r="I419" s="288">
        <f>I418</f>
        <v>3272.5</v>
      </c>
      <c r="J419" s="48">
        <v>42927</v>
      </c>
      <c r="K419" s="104">
        <v>3272.5</v>
      </c>
    </row>
    <row r="420" spans="1:11" ht="12.75">
      <c r="A420" s="474"/>
      <c r="B420" s="474" t="s">
        <v>123</v>
      </c>
      <c r="C420" s="483"/>
      <c r="D420" s="486"/>
      <c r="E420" s="474"/>
      <c r="F420" s="474"/>
      <c r="G420" s="474"/>
      <c r="H420" s="46">
        <v>42931</v>
      </c>
      <c r="I420" s="288">
        <f>I419</f>
        <v>3272.5</v>
      </c>
      <c r="J420" s="48"/>
      <c r="K420" s="104"/>
    </row>
    <row r="421" spans="1:11" ht="12.75">
      <c r="A421" s="475"/>
      <c r="B421" s="475" t="s">
        <v>123</v>
      </c>
      <c r="C421" s="484"/>
      <c r="D421" s="487"/>
      <c r="E421" s="475"/>
      <c r="F421" s="475"/>
      <c r="G421" s="475"/>
      <c r="H421" s="46">
        <v>42962</v>
      </c>
      <c r="I421" s="288">
        <f>I420</f>
        <v>3272.5</v>
      </c>
      <c r="J421" s="48"/>
      <c r="K421" s="104"/>
    </row>
    <row r="422" spans="1:11" ht="12.75" customHeight="1">
      <c r="A422" s="447">
        <v>24</v>
      </c>
      <c r="B422" s="447" t="s">
        <v>123</v>
      </c>
      <c r="C422" s="477">
        <v>2413805</v>
      </c>
      <c r="D422" s="425" t="s">
        <v>850</v>
      </c>
      <c r="E422" s="447">
        <v>87</v>
      </c>
      <c r="F422" s="529">
        <v>1479</v>
      </c>
      <c r="G422" s="529">
        <v>4437</v>
      </c>
      <c r="H422" s="21">
        <v>42809</v>
      </c>
      <c r="I422" s="287">
        <v>887.4</v>
      </c>
      <c r="J422" s="148">
        <v>42860</v>
      </c>
      <c r="K422" s="111">
        <v>887.4</v>
      </c>
    </row>
    <row r="423" spans="1:11" ht="12.75">
      <c r="A423" s="476"/>
      <c r="B423" s="476" t="s">
        <v>123</v>
      </c>
      <c r="C423" s="478"/>
      <c r="D423" s="492"/>
      <c r="E423" s="476"/>
      <c r="F423" s="476"/>
      <c r="G423" s="476"/>
      <c r="H423" s="21">
        <v>42840</v>
      </c>
      <c r="I423" s="287">
        <f>I422</f>
        <v>887.4</v>
      </c>
      <c r="J423" s="148">
        <v>42837</v>
      </c>
      <c r="K423" s="111">
        <v>887.4</v>
      </c>
    </row>
    <row r="424" spans="1:11" ht="12.75">
      <c r="A424" s="476"/>
      <c r="B424" s="476" t="s">
        <v>123</v>
      </c>
      <c r="C424" s="478"/>
      <c r="D424" s="492"/>
      <c r="E424" s="476"/>
      <c r="F424" s="476"/>
      <c r="G424" s="476"/>
      <c r="H424" s="21">
        <v>42870</v>
      </c>
      <c r="I424" s="287">
        <f>I423</f>
        <v>887.4</v>
      </c>
      <c r="J424" s="148">
        <v>42886</v>
      </c>
      <c r="K424" s="111">
        <v>887.4</v>
      </c>
    </row>
    <row r="425" spans="1:11" ht="12.75">
      <c r="A425" s="476"/>
      <c r="B425" s="476" t="s">
        <v>123</v>
      </c>
      <c r="C425" s="478"/>
      <c r="D425" s="492"/>
      <c r="E425" s="476"/>
      <c r="F425" s="476"/>
      <c r="G425" s="476"/>
      <c r="H425" s="21">
        <v>42901</v>
      </c>
      <c r="I425" s="287">
        <f>I424</f>
        <v>887.4</v>
      </c>
      <c r="J425" s="148">
        <v>42893</v>
      </c>
      <c r="K425" s="111">
        <v>887.4</v>
      </c>
    </row>
    <row r="426" spans="1:11" ht="12.75">
      <c r="A426" s="448"/>
      <c r="B426" s="448" t="s">
        <v>123</v>
      </c>
      <c r="C426" s="432"/>
      <c r="D426" s="453"/>
      <c r="E426" s="448"/>
      <c r="F426" s="448"/>
      <c r="G426" s="448"/>
      <c r="H426" s="21">
        <v>42931</v>
      </c>
      <c r="I426" s="287">
        <f>I425</f>
        <v>887.4</v>
      </c>
      <c r="J426" s="148">
        <v>42907</v>
      </c>
      <c r="K426" s="75">
        <v>887.4</v>
      </c>
    </row>
    <row r="427" spans="1:11" ht="12.75" customHeight="1">
      <c r="A427" s="473">
        <v>24</v>
      </c>
      <c r="B427" s="473" t="s">
        <v>123</v>
      </c>
      <c r="C427" s="482">
        <v>2414100</v>
      </c>
      <c r="D427" s="485" t="s">
        <v>851</v>
      </c>
      <c r="E427" s="473">
        <v>145</v>
      </c>
      <c r="F427" s="528">
        <v>2465</v>
      </c>
      <c r="G427" s="528">
        <v>7395</v>
      </c>
      <c r="H427" s="46">
        <v>42809</v>
      </c>
      <c r="I427" s="288">
        <v>1232.5</v>
      </c>
      <c r="J427" s="124"/>
      <c r="K427" s="103"/>
    </row>
    <row r="428" spans="1:11" ht="12.75">
      <c r="A428" s="474"/>
      <c r="B428" s="474" t="s">
        <v>123</v>
      </c>
      <c r="C428" s="483"/>
      <c r="D428" s="486"/>
      <c r="E428" s="474"/>
      <c r="F428" s="474"/>
      <c r="G428" s="474"/>
      <c r="H428" s="46">
        <v>42840</v>
      </c>
      <c r="I428" s="288">
        <f>I427</f>
        <v>1232.5</v>
      </c>
      <c r="J428" s="124"/>
      <c r="K428" s="103"/>
    </row>
    <row r="429" spans="1:11" ht="12.75">
      <c r="A429" s="474"/>
      <c r="B429" s="474" t="s">
        <v>123</v>
      </c>
      <c r="C429" s="483"/>
      <c r="D429" s="486"/>
      <c r="E429" s="474"/>
      <c r="F429" s="474"/>
      <c r="G429" s="474"/>
      <c r="H429" s="46">
        <v>42870</v>
      </c>
      <c r="I429" s="288">
        <f>I428</f>
        <v>1232.5</v>
      </c>
      <c r="J429" s="124"/>
      <c r="K429" s="103"/>
    </row>
    <row r="430" spans="1:11" ht="12.75">
      <c r="A430" s="474"/>
      <c r="B430" s="474" t="s">
        <v>123</v>
      </c>
      <c r="C430" s="483"/>
      <c r="D430" s="486"/>
      <c r="E430" s="474"/>
      <c r="F430" s="474"/>
      <c r="G430" s="474"/>
      <c r="H430" s="46">
        <v>42901</v>
      </c>
      <c r="I430" s="288">
        <f>I429</f>
        <v>1232.5</v>
      </c>
      <c r="J430" s="124"/>
      <c r="K430" s="103"/>
    </row>
    <row r="431" spans="1:11" ht="12.75">
      <c r="A431" s="474"/>
      <c r="B431" s="474" t="s">
        <v>123</v>
      </c>
      <c r="C431" s="483"/>
      <c r="D431" s="486"/>
      <c r="E431" s="474"/>
      <c r="F431" s="474"/>
      <c r="G431" s="474"/>
      <c r="H431" s="46">
        <v>42931</v>
      </c>
      <c r="I431" s="288">
        <f>I430</f>
        <v>1232.5</v>
      </c>
      <c r="J431" s="124"/>
      <c r="K431" s="103"/>
    </row>
    <row r="432" spans="1:11" ht="12.75">
      <c r="A432" s="475"/>
      <c r="B432" s="475" t="s">
        <v>123</v>
      </c>
      <c r="C432" s="484"/>
      <c r="D432" s="487"/>
      <c r="E432" s="475"/>
      <c r="F432" s="475"/>
      <c r="G432" s="475"/>
      <c r="H432" s="46">
        <v>42962</v>
      </c>
      <c r="I432" s="288">
        <f>I431</f>
        <v>1232.5</v>
      </c>
      <c r="J432" s="124"/>
      <c r="K432" s="103"/>
    </row>
    <row r="433" spans="1:11" ht="12.75" customHeight="1">
      <c r="A433" s="447">
        <v>24</v>
      </c>
      <c r="B433" s="447" t="s">
        <v>123</v>
      </c>
      <c r="C433" s="477">
        <v>2414159</v>
      </c>
      <c r="D433" s="425" t="s">
        <v>852</v>
      </c>
      <c r="E433" s="447">
        <v>693</v>
      </c>
      <c r="F433" s="529">
        <v>11781</v>
      </c>
      <c r="G433" s="529">
        <v>35343</v>
      </c>
      <c r="H433" s="21">
        <v>42809</v>
      </c>
      <c r="I433" s="287">
        <v>5890.5</v>
      </c>
      <c r="J433" s="23">
        <v>42836</v>
      </c>
      <c r="K433" s="24">
        <v>5890.5</v>
      </c>
    </row>
    <row r="434" spans="1:11" ht="12.75">
      <c r="A434" s="476"/>
      <c r="B434" s="476" t="s">
        <v>123</v>
      </c>
      <c r="C434" s="478"/>
      <c r="D434" s="492"/>
      <c r="E434" s="476"/>
      <c r="F434" s="476"/>
      <c r="G434" s="476"/>
      <c r="H434" s="21">
        <v>42840</v>
      </c>
      <c r="I434" s="287">
        <f>I433</f>
        <v>5890.5</v>
      </c>
      <c r="J434" s="23">
        <v>42837</v>
      </c>
      <c r="K434" s="24">
        <v>5890.5</v>
      </c>
    </row>
    <row r="435" spans="1:11" ht="12.75">
      <c r="A435" s="476"/>
      <c r="B435" s="476" t="s">
        <v>123</v>
      </c>
      <c r="C435" s="478"/>
      <c r="D435" s="492"/>
      <c r="E435" s="476"/>
      <c r="F435" s="476"/>
      <c r="G435" s="476"/>
      <c r="H435" s="21">
        <v>42870</v>
      </c>
      <c r="I435" s="287">
        <f>I434</f>
        <v>5890.5</v>
      </c>
      <c r="J435" s="23">
        <v>42865</v>
      </c>
      <c r="K435" s="24">
        <v>5890.5</v>
      </c>
    </row>
    <row r="436" spans="1:11" ht="12.75">
      <c r="A436" s="476"/>
      <c r="B436" s="476" t="s">
        <v>123</v>
      </c>
      <c r="C436" s="478"/>
      <c r="D436" s="492"/>
      <c r="E436" s="476"/>
      <c r="F436" s="476"/>
      <c r="G436" s="476"/>
      <c r="H436" s="21">
        <v>42901</v>
      </c>
      <c r="I436" s="287">
        <f>I435</f>
        <v>5890.5</v>
      </c>
      <c r="J436" s="23"/>
      <c r="K436" s="24"/>
    </row>
    <row r="437" spans="1:11" ht="12.75">
      <c r="A437" s="476"/>
      <c r="B437" s="476" t="s">
        <v>123</v>
      </c>
      <c r="C437" s="478"/>
      <c r="D437" s="492"/>
      <c r="E437" s="476"/>
      <c r="F437" s="476"/>
      <c r="G437" s="476"/>
      <c r="H437" s="21">
        <v>42931</v>
      </c>
      <c r="I437" s="287">
        <f>I436</f>
        <v>5890.5</v>
      </c>
      <c r="J437" s="23"/>
      <c r="K437" s="24"/>
    </row>
    <row r="438" spans="1:11" ht="12.75">
      <c r="A438" s="448"/>
      <c r="B438" s="448" t="s">
        <v>123</v>
      </c>
      <c r="C438" s="432"/>
      <c r="D438" s="453"/>
      <c r="E438" s="448"/>
      <c r="F438" s="448"/>
      <c r="G438" s="448"/>
      <c r="H438" s="21">
        <v>42962</v>
      </c>
      <c r="I438" s="287">
        <f>I437</f>
        <v>5890.5</v>
      </c>
      <c r="J438" s="23"/>
      <c r="K438" s="24"/>
    </row>
    <row r="439" spans="1:11" ht="12.75">
      <c r="A439" s="473">
        <v>24</v>
      </c>
      <c r="B439" s="473" t="s">
        <v>123</v>
      </c>
      <c r="C439" s="482">
        <v>2411056</v>
      </c>
      <c r="D439" s="485" t="s">
        <v>853</v>
      </c>
      <c r="E439" s="473">
        <v>65</v>
      </c>
      <c r="F439" s="528">
        <v>1105</v>
      </c>
      <c r="G439" s="528">
        <v>3315</v>
      </c>
      <c r="H439" s="46">
        <v>42809</v>
      </c>
      <c r="I439" s="288">
        <v>828.75</v>
      </c>
      <c r="J439" s="124">
        <v>42801</v>
      </c>
      <c r="K439" s="103">
        <v>828.75</v>
      </c>
    </row>
    <row r="440" spans="1:11" ht="12.75">
      <c r="A440" s="474"/>
      <c r="B440" s="474" t="s">
        <v>123</v>
      </c>
      <c r="C440" s="483"/>
      <c r="D440" s="486"/>
      <c r="E440" s="474"/>
      <c r="F440" s="474"/>
      <c r="G440" s="474"/>
      <c r="H440" s="46">
        <v>42840</v>
      </c>
      <c r="I440" s="288">
        <f>I439</f>
        <v>828.75</v>
      </c>
      <c r="J440" s="124">
        <v>42801</v>
      </c>
      <c r="K440" s="103">
        <v>828.75</v>
      </c>
    </row>
    <row r="441" spans="1:11" ht="12.75">
      <c r="A441" s="474"/>
      <c r="B441" s="474" t="s">
        <v>123</v>
      </c>
      <c r="C441" s="483"/>
      <c r="D441" s="486"/>
      <c r="E441" s="474"/>
      <c r="F441" s="474"/>
      <c r="G441" s="474"/>
      <c r="H441" s="46">
        <v>42870</v>
      </c>
      <c r="I441" s="288">
        <f>I440</f>
        <v>828.75</v>
      </c>
      <c r="J441" s="124">
        <v>42801</v>
      </c>
      <c r="K441" s="103">
        <v>828.75</v>
      </c>
    </row>
    <row r="442" spans="1:11" ht="12.75">
      <c r="A442" s="475"/>
      <c r="B442" s="475" t="s">
        <v>123</v>
      </c>
      <c r="C442" s="484"/>
      <c r="D442" s="487"/>
      <c r="E442" s="475"/>
      <c r="F442" s="475"/>
      <c r="G442" s="475"/>
      <c r="H442" s="46">
        <v>42901</v>
      </c>
      <c r="I442" s="288">
        <f>I441</f>
        <v>828.75</v>
      </c>
      <c r="J442" s="124">
        <v>42801</v>
      </c>
      <c r="K442" s="103">
        <v>828.75</v>
      </c>
    </row>
    <row r="443" spans="1:11" ht="12.75" customHeight="1">
      <c r="A443" s="447">
        <v>24</v>
      </c>
      <c r="B443" s="447" t="s">
        <v>123</v>
      </c>
      <c r="C443" s="477">
        <v>2414308</v>
      </c>
      <c r="D443" s="425" t="s">
        <v>854</v>
      </c>
      <c r="E443" s="447">
        <v>30</v>
      </c>
      <c r="F443" s="529">
        <v>510</v>
      </c>
      <c r="G443" s="529">
        <v>1530</v>
      </c>
      <c r="H443" s="21">
        <v>42809</v>
      </c>
      <c r="I443" s="287">
        <v>765</v>
      </c>
      <c r="J443" s="23">
        <v>42810</v>
      </c>
      <c r="K443" s="24">
        <v>765</v>
      </c>
    </row>
    <row r="444" spans="1:11" ht="12.75">
      <c r="A444" s="476"/>
      <c r="B444" s="476" t="s">
        <v>123</v>
      </c>
      <c r="C444" s="478"/>
      <c r="D444" s="492"/>
      <c r="E444" s="476"/>
      <c r="F444" s="476"/>
      <c r="G444" s="476"/>
      <c r="H444" s="21">
        <v>42840</v>
      </c>
      <c r="I444" s="287">
        <f>I443</f>
        <v>765</v>
      </c>
      <c r="J444" s="23">
        <v>42810</v>
      </c>
      <c r="K444" s="24">
        <v>765</v>
      </c>
    </row>
    <row r="445" spans="1:11" ht="12.75" customHeight="1">
      <c r="A445" s="473">
        <v>24</v>
      </c>
      <c r="B445" s="473" t="s">
        <v>123</v>
      </c>
      <c r="C445" s="482">
        <v>2414456</v>
      </c>
      <c r="D445" s="485" t="s">
        <v>855</v>
      </c>
      <c r="E445" s="473">
        <v>131</v>
      </c>
      <c r="F445" s="528">
        <v>2227</v>
      </c>
      <c r="G445" s="528">
        <v>6681</v>
      </c>
      <c r="H445" s="46">
        <v>42809</v>
      </c>
      <c r="I445" s="288">
        <v>1336.2</v>
      </c>
      <c r="J445" s="185">
        <v>42830</v>
      </c>
      <c r="K445" s="138">
        <v>1336.2</v>
      </c>
    </row>
    <row r="446" spans="1:11" ht="12.75">
      <c r="A446" s="474"/>
      <c r="B446" s="474" t="s">
        <v>123</v>
      </c>
      <c r="C446" s="483"/>
      <c r="D446" s="486"/>
      <c r="E446" s="474"/>
      <c r="F446" s="530"/>
      <c r="G446" s="530"/>
      <c r="H446" s="46">
        <v>42840</v>
      </c>
      <c r="I446" s="288">
        <f>I445</f>
        <v>1336.2</v>
      </c>
      <c r="J446" s="185">
        <v>42842</v>
      </c>
      <c r="K446" s="138">
        <v>1336.2</v>
      </c>
    </row>
    <row r="447" spans="1:11" ht="12.75">
      <c r="A447" s="474"/>
      <c r="B447" s="474" t="s">
        <v>123</v>
      </c>
      <c r="C447" s="483"/>
      <c r="D447" s="486"/>
      <c r="E447" s="474"/>
      <c r="F447" s="530"/>
      <c r="G447" s="530"/>
      <c r="H447" s="46">
        <v>42870</v>
      </c>
      <c r="I447" s="288">
        <f>I446</f>
        <v>1336.2</v>
      </c>
      <c r="J447" s="185">
        <v>42870</v>
      </c>
      <c r="K447" s="138">
        <v>1336.2</v>
      </c>
    </row>
    <row r="448" spans="1:11" ht="12.75">
      <c r="A448" s="474"/>
      <c r="B448" s="474" t="s">
        <v>123</v>
      </c>
      <c r="C448" s="483"/>
      <c r="D448" s="486"/>
      <c r="E448" s="474"/>
      <c r="F448" s="530"/>
      <c r="G448" s="530"/>
      <c r="H448" s="46">
        <v>42901</v>
      </c>
      <c r="I448" s="288">
        <f>I447</f>
        <v>1336.2</v>
      </c>
      <c r="J448" s="185">
        <v>42905</v>
      </c>
      <c r="K448" s="138">
        <v>1336.2</v>
      </c>
    </row>
    <row r="449" spans="1:11" ht="12.75">
      <c r="A449" s="474"/>
      <c r="B449" s="474" t="s">
        <v>123</v>
      </c>
      <c r="C449" s="483"/>
      <c r="D449" s="486"/>
      <c r="E449" s="474"/>
      <c r="F449" s="474"/>
      <c r="G449" s="474"/>
      <c r="H449" s="46">
        <v>42931</v>
      </c>
      <c r="I449" s="288">
        <f>I448</f>
        <v>1336.2</v>
      </c>
      <c r="J449" s="185">
        <v>42935</v>
      </c>
      <c r="K449" s="138">
        <v>1336.2</v>
      </c>
    </row>
    <row r="450" spans="1:11" ht="12.75">
      <c r="A450" s="447">
        <v>24</v>
      </c>
      <c r="B450" s="447" t="s">
        <v>123</v>
      </c>
      <c r="C450" s="477">
        <v>2414506</v>
      </c>
      <c r="D450" s="425" t="s">
        <v>856</v>
      </c>
      <c r="E450" s="447">
        <v>255</v>
      </c>
      <c r="F450" s="529">
        <v>4335</v>
      </c>
      <c r="G450" s="529">
        <v>13005</v>
      </c>
      <c r="H450" s="21">
        <v>42809</v>
      </c>
      <c r="I450" s="287">
        <v>2167.5</v>
      </c>
      <c r="J450" s="184">
        <v>42810</v>
      </c>
      <c r="K450" s="111">
        <v>2167.5</v>
      </c>
    </row>
    <row r="451" spans="1:11" ht="12.75">
      <c r="A451" s="476"/>
      <c r="B451" s="476" t="s">
        <v>123</v>
      </c>
      <c r="C451" s="478"/>
      <c r="D451" s="492"/>
      <c r="E451" s="476"/>
      <c r="F451" s="476"/>
      <c r="G451" s="476"/>
      <c r="H451" s="21">
        <v>42840</v>
      </c>
      <c r="I451" s="287">
        <f>I450</f>
        <v>2167.5</v>
      </c>
      <c r="J451" s="184">
        <v>42842</v>
      </c>
      <c r="K451" s="111">
        <v>2167.5</v>
      </c>
    </row>
    <row r="452" spans="1:11" ht="12.75">
      <c r="A452" s="476"/>
      <c r="B452" s="476" t="s">
        <v>123</v>
      </c>
      <c r="C452" s="478"/>
      <c r="D452" s="492"/>
      <c r="E452" s="476"/>
      <c r="F452" s="476"/>
      <c r="G452" s="476"/>
      <c r="H452" s="21">
        <v>42870</v>
      </c>
      <c r="I452" s="287">
        <f>I451</f>
        <v>2167.5</v>
      </c>
      <c r="J452" s="184">
        <v>42870</v>
      </c>
      <c r="K452" s="111">
        <v>2167.5</v>
      </c>
    </row>
    <row r="453" spans="1:11" ht="12.75">
      <c r="A453" s="476"/>
      <c r="B453" s="476" t="s">
        <v>123</v>
      </c>
      <c r="C453" s="478"/>
      <c r="D453" s="492"/>
      <c r="E453" s="476"/>
      <c r="F453" s="476"/>
      <c r="G453" s="476"/>
      <c r="H453" s="21">
        <v>42901</v>
      </c>
      <c r="I453" s="287">
        <f>I452</f>
        <v>2167.5</v>
      </c>
      <c r="J453" s="184">
        <v>42900</v>
      </c>
      <c r="K453" s="111">
        <v>2167.5</v>
      </c>
    </row>
    <row r="454" spans="1:11" ht="12.75">
      <c r="A454" s="476"/>
      <c r="B454" s="476" t="s">
        <v>123</v>
      </c>
      <c r="C454" s="478"/>
      <c r="D454" s="492"/>
      <c r="E454" s="476"/>
      <c r="F454" s="476"/>
      <c r="G454" s="476"/>
      <c r="H454" s="21">
        <v>42931</v>
      </c>
      <c r="I454" s="287">
        <f>I453</f>
        <v>2167.5</v>
      </c>
      <c r="J454" s="184">
        <v>42929</v>
      </c>
      <c r="K454" s="111">
        <v>2167.5</v>
      </c>
    </row>
    <row r="455" spans="1:11" ht="12.75">
      <c r="A455" s="448"/>
      <c r="B455" s="448" t="s">
        <v>123</v>
      </c>
      <c r="C455" s="432"/>
      <c r="D455" s="453"/>
      <c r="E455" s="448"/>
      <c r="F455" s="448"/>
      <c r="G455" s="448"/>
      <c r="H455" s="21">
        <v>42962</v>
      </c>
      <c r="I455" s="287">
        <f>I454</f>
        <v>2167.5</v>
      </c>
      <c r="J455" s="108">
        <v>42962</v>
      </c>
      <c r="K455" s="109">
        <v>2167.5</v>
      </c>
    </row>
    <row r="456" spans="1:11" ht="12.75">
      <c r="A456" s="473">
        <v>24</v>
      </c>
      <c r="B456" s="473" t="s">
        <v>123</v>
      </c>
      <c r="C456" s="482">
        <v>2414605</v>
      </c>
      <c r="D456" s="485" t="s">
        <v>857</v>
      </c>
      <c r="E456" s="473">
        <v>461</v>
      </c>
      <c r="F456" s="528">
        <v>7837</v>
      </c>
      <c r="G456" s="528">
        <v>23511</v>
      </c>
      <c r="H456" s="46">
        <v>42809</v>
      </c>
      <c r="I456" s="288">
        <v>3918.5</v>
      </c>
      <c r="J456" s="505">
        <v>42977</v>
      </c>
      <c r="K456" s="507">
        <v>23511</v>
      </c>
    </row>
    <row r="457" spans="1:11" ht="12.75">
      <c r="A457" s="474"/>
      <c r="B457" s="474" t="s">
        <v>123</v>
      </c>
      <c r="C457" s="483"/>
      <c r="D457" s="486"/>
      <c r="E457" s="474"/>
      <c r="F457" s="474"/>
      <c r="G457" s="474"/>
      <c r="H457" s="46">
        <v>42840</v>
      </c>
      <c r="I457" s="288">
        <f>I456</f>
        <v>3918.5</v>
      </c>
      <c r="J457" s="538"/>
      <c r="K457" s="539"/>
    </row>
    <row r="458" spans="1:11" ht="12.75">
      <c r="A458" s="474"/>
      <c r="B458" s="474" t="s">
        <v>123</v>
      </c>
      <c r="C458" s="483"/>
      <c r="D458" s="486"/>
      <c r="E458" s="474"/>
      <c r="F458" s="474"/>
      <c r="G458" s="474"/>
      <c r="H458" s="46">
        <v>42870</v>
      </c>
      <c r="I458" s="288">
        <f>I457</f>
        <v>3918.5</v>
      </c>
      <c r="J458" s="538"/>
      <c r="K458" s="539"/>
    </row>
    <row r="459" spans="1:11" ht="12.75">
      <c r="A459" s="474"/>
      <c r="B459" s="474" t="s">
        <v>123</v>
      </c>
      <c r="C459" s="483"/>
      <c r="D459" s="486"/>
      <c r="E459" s="474"/>
      <c r="F459" s="474"/>
      <c r="G459" s="474"/>
      <c r="H459" s="46">
        <v>42901</v>
      </c>
      <c r="I459" s="288">
        <f>I458</f>
        <v>3918.5</v>
      </c>
      <c r="J459" s="538"/>
      <c r="K459" s="539"/>
    </row>
    <row r="460" spans="1:11" ht="12.75">
      <c r="A460" s="474"/>
      <c r="B460" s="474" t="s">
        <v>123</v>
      </c>
      <c r="C460" s="483"/>
      <c r="D460" s="486"/>
      <c r="E460" s="474"/>
      <c r="F460" s="474"/>
      <c r="G460" s="474"/>
      <c r="H460" s="46">
        <v>42931</v>
      </c>
      <c r="I460" s="288">
        <f>I459</f>
        <v>3918.5</v>
      </c>
      <c r="J460" s="538"/>
      <c r="K460" s="539"/>
    </row>
    <row r="461" spans="1:11" ht="12.75">
      <c r="A461" s="475"/>
      <c r="B461" s="475" t="s">
        <v>123</v>
      </c>
      <c r="C461" s="484"/>
      <c r="D461" s="487"/>
      <c r="E461" s="475"/>
      <c r="F461" s="475"/>
      <c r="G461" s="475"/>
      <c r="H461" s="46">
        <v>42962</v>
      </c>
      <c r="I461" s="288">
        <f>I460</f>
        <v>3918.5</v>
      </c>
      <c r="J461" s="506"/>
      <c r="K461" s="508"/>
    </row>
    <row r="462" spans="1:11" ht="12.75" customHeight="1">
      <c r="A462" s="447">
        <v>24</v>
      </c>
      <c r="B462" s="447" t="s">
        <v>123</v>
      </c>
      <c r="C462" s="477">
        <v>2414753</v>
      </c>
      <c r="D462" s="425" t="s">
        <v>858</v>
      </c>
      <c r="E462" s="447">
        <v>408</v>
      </c>
      <c r="F462" s="529">
        <v>6936</v>
      </c>
      <c r="G462" s="529">
        <v>20808</v>
      </c>
      <c r="H462" s="21">
        <v>42809</v>
      </c>
      <c r="I462" s="287">
        <v>3468</v>
      </c>
      <c r="J462" s="23"/>
      <c r="K462" s="24"/>
    </row>
    <row r="463" spans="1:11" ht="12.75">
      <c r="A463" s="476"/>
      <c r="B463" s="476" t="s">
        <v>123</v>
      </c>
      <c r="C463" s="478"/>
      <c r="D463" s="492"/>
      <c r="E463" s="476"/>
      <c r="F463" s="476"/>
      <c r="G463" s="476"/>
      <c r="H463" s="21">
        <v>42840</v>
      </c>
      <c r="I463" s="287">
        <f>I462</f>
        <v>3468</v>
      </c>
      <c r="J463" s="23"/>
      <c r="K463" s="24"/>
    </row>
    <row r="464" spans="1:11" ht="12.75">
      <c r="A464" s="476"/>
      <c r="B464" s="476" t="s">
        <v>123</v>
      </c>
      <c r="C464" s="478"/>
      <c r="D464" s="492"/>
      <c r="E464" s="476"/>
      <c r="F464" s="476"/>
      <c r="G464" s="476"/>
      <c r="H464" s="21">
        <v>42870</v>
      </c>
      <c r="I464" s="287">
        <f>I463</f>
        <v>3468</v>
      </c>
      <c r="J464" s="23">
        <v>42870</v>
      </c>
      <c r="K464" s="24">
        <v>3468</v>
      </c>
    </row>
    <row r="465" spans="1:11" ht="12.75">
      <c r="A465" s="476"/>
      <c r="B465" s="476" t="s">
        <v>123</v>
      </c>
      <c r="C465" s="478"/>
      <c r="D465" s="492"/>
      <c r="E465" s="476"/>
      <c r="F465" s="476"/>
      <c r="G465" s="476"/>
      <c r="H465" s="21">
        <v>42901</v>
      </c>
      <c r="I465" s="287">
        <f>I464</f>
        <v>3468</v>
      </c>
      <c r="J465" s="23"/>
      <c r="K465" s="24"/>
    </row>
    <row r="466" spans="1:11" ht="12.75">
      <c r="A466" s="476"/>
      <c r="B466" s="476" t="s">
        <v>123</v>
      </c>
      <c r="C466" s="478"/>
      <c r="D466" s="492"/>
      <c r="E466" s="476"/>
      <c r="F466" s="476"/>
      <c r="G466" s="476"/>
      <c r="H466" s="21">
        <v>42931</v>
      </c>
      <c r="I466" s="287">
        <f>I465</f>
        <v>3468</v>
      </c>
      <c r="J466" s="23"/>
      <c r="K466" s="24"/>
    </row>
    <row r="467" spans="1:11" ht="12.75">
      <c r="A467" s="448"/>
      <c r="B467" s="448" t="s">
        <v>123</v>
      </c>
      <c r="C467" s="432"/>
      <c r="D467" s="453"/>
      <c r="E467" s="448"/>
      <c r="F467" s="448"/>
      <c r="G467" s="448"/>
      <c r="H467" s="21">
        <v>42962</v>
      </c>
      <c r="I467" s="287">
        <f>I466</f>
        <v>3468</v>
      </c>
      <c r="J467" s="23"/>
      <c r="K467" s="24"/>
    </row>
    <row r="468" spans="1:11" ht="12.75">
      <c r="A468" s="473">
        <v>24</v>
      </c>
      <c r="B468" s="473" t="s">
        <v>123</v>
      </c>
      <c r="C468" s="482">
        <v>2414902</v>
      </c>
      <c r="D468" s="485" t="s">
        <v>859</v>
      </c>
      <c r="E468" s="473">
        <v>86</v>
      </c>
      <c r="F468" s="528">
        <v>1462</v>
      </c>
      <c r="G468" s="528">
        <v>4386</v>
      </c>
      <c r="H468" s="46">
        <v>42809</v>
      </c>
      <c r="I468" s="288">
        <v>877.2</v>
      </c>
      <c r="J468" s="48"/>
      <c r="K468" s="104"/>
    </row>
    <row r="469" spans="1:11" ht="12.75">
      <c r="A469" s="474"/>
      <c r="B469" s="474" t="s">
        <v>123</v>
      </c>
      <c r="C469" s="483"/>
      <c r="D469" s="486"/>
      <c r="E469" s="474"/>
      <c r="F469" s="474"/>
      <c r="G469" s="474"/>
      <c r="H469" s="46">
        <v>42840</v>
      </c>
      <c r="I469" s="288">
        <f>I468</f>
        <v>877.2</v>
      </c>
      <c r="J469" s="48"/>
      <c r="K469" s="104"/>
    </row>
    <row r="470" spans="1:11" ht="12.75">
      <c r="A470" s="474"/>
      <c r="B470" s="474" t="s">
        <v>123</v>
      </c>
      <c r="C470" s="483"/>
      <c r="D470" s="486"/>
      <c r="E470" s="474"/>
      <c r="F470" s="474"/>
      <c r="G470" s="474"/>
      <c r="H470" s="46">
        <v>42870</v>
      </c>
      <c r="I470" s="288">
        <f>I469</f>
        <v>877.2</v>
      </c>
      <c r="J470" s="48"/>
      <c r="K470" s="104"/>
    </row>
    <row r="471" spans="1:11" ht="12.75">
      <c r="A471" s="474"/>
      <c r="B471" s="474" t="s">
        <v>123</v>
      </c>
      <c r="C471" s="483"/>
      <c r="D471" s="486"/>
      <c r="E471" s="474"/>
      <c r="F471" s="474"/>
      <c r="G471" s="474"/>
      <c r="H471" s="46">
        <v>42901</v>
      </c>
      <c r="I471" s="288">
        <f>I470</f>
        <v>877.2</v>
      </c>
      <c r="J471" s="48"/>
      <c r="K471" s="104"/>
    </row>
    <row r="472" spans="1:11" ht="13.5" thickBot="1">
      <c r="A472" s="474"/>
      <c r="B472" s="474" t="s">
        <v>123</v>
      </c>
      <c r="C472" s="483"/>
      <c r="D472" s="486"/>
      <c r="E472" s="474"/>
      <c r="F472" s="474"/>
      <c r="G472" s="474"/>
      <c r="H472" s="46">
        <v>42931</v>
      </c>
      <c r="I472" s="288">
        <f>I471</f>
        <v>877.2</v>
      </c>
      <c r="J472" s="124"/>
      <c r="K472" s="103"/>
    </row>
    <row r="473" spans="1:11" ht="13.5" thickBot="1">
      <c r="A473" s="114" t="s">
        <v>107</v>
      </c>
      <c r="B473" s="112"/>
      <c r="C473" s="113"/>
      <c r="D473" s="205">
        <f>COUNT(C6:C472)</f>
        <v>84</v>
      </c>
      <c r="E473" s="115">
        <f>SUM(E6:E472)</f>
        <v>23819</v>
      </c>
      <c r="F473" s="116">
        <f>SUM(F6:F472)</f>
        <v>404923</v>
      </c>
      <c r="G473" s="116">
        <f>SUM(G6:G472)</f>
        <v>1214769</v>
      </c>
      <c r="H473" s="117">
        <f>COUNT(H6:H472)</f>
        <v>466</v>
      </c>
      <c r="I473" s="116">
        <f>SUM(I6:I472)</f>
        <v>1214768.9999999986</v>
      </c>
      <c r="J473" s="139">
        <f>COUNT(J6:J472)</f>
        <v>244</v>
      </c>
      <c r="K473" s="140">
        <f>SUM(K6:K472)</f>
        <v>590754.2499999999</v>
      </c>
    </row>
    <row r="474" spans="8:11" ht="13.5" thickBot="1">
      <c r="H474" s="118"/>
      <c r="I474" s="119" t="s">
        <v>108</v>
      </c>
      <c r="J474" s="120"/>
      <c r="K474" s="121">
        <f>K473/G473</f>
        <v>0.486309948640441</v>
      </c>
    </row>
    <row r="475" spans="8:11" ht="13.5" thickBot="1">
      <c r="H475" s="8"/>
      <c r="I475" s="9"/>
      <c r="J475" s="8"/>
      <c r="K475" s="122"/>
    </row>
    <row r="476" spans="8:11" ht="12.75">
      <c r="H476" s="8"/>
      <c r="I476" s="409" t="s">
        <v>109</v>
      </c>
      <c r="J476" s="410"/>
      <c r="K476" s="411"/>
    </row>
    <row r="477" spans="8:11" ht="15.75" thickBot="1">
      <c r="H477" s="8"/>
      <c r="I477" s="532">
        <f>J473</f>
        <v>244</v>
      </c>
      <c r="J477" s="407"/>
      <c r="K477" s="408"/>
    </row>
  </sheetData>
  <sheetProtection/>
  <mergeCells count="606">
    <mergeCell ref="J456:J461"/>
    <mergeCell ref="K456:K461"/>
    <mergeCell ref="E115:E120"/>
    <mergeCell ref="G67:G72"/>
    <mergeCell ref="G73:G78"/>
    <mergeCell ref="G79:G84"/>
    <mergeCell ref="E67:E72"/>
    <mergeCell ref="E79:E84"/>
    <mergeCell ref="G109:G114"/>
    <mergeCell ref="G103:G108"/>
    <mergeCell ref="A50:A54"/>
    <mergeCell ref="D44:D49"/>
    <mergeCell ref="E103:E108"/>
    <mergeCell ref="E55:E60"/>
    <mergeCell ref="E97:E102"/>
    <mergeCell ref="E44:E49"/>
    <mergeCell ref="E85:E90"/>
    <mergeCell ref="A79:A84"/>
    <mergeCell ref="A67:A72"/>
    <mergeCell ref="A73:A78"/>
    <mergeCell ref="G38:G43"/>
    <mergeCell ref="F55:F60"/>
    <mergeCell ref="C73:C78"/>
    <mergeCell ref="D73:D78"/>
    <mergeCell ref="C61:C66"/>
    <mergeCell ref="D55:D60"/>
    <mergeCell ref="D38:D43"/>
    <mergeCell ref="E61:E66"/>
    <mergeCell ref="F61:F66"/>
    <mergeCell ref="G55:G60"/>
    <mergeCell ref="A61:A66"/>
    <mergeCell ref="G91:G96"/>
    <mergeCell ref="E50:E54"/>
    <mergeCell ref="F44:F49"/>
    <mergeCell ref="F67:F72"/>
    <mergeCell ref="G44:G49"/>
    <mergeCell ref="G50:G54"/>
    <mergeCell ref="G61:G66"/>
    <mergeCell ref="E73:E78"/>
    <mergeCell ref="F73:F78"/>
    <mergeCell ref="A121:A126"/>
    <mergeCell ref="C121:C126"/>
    <mergeCell ref="B115:B120"/>
    <mergeCell ref="A91:A96"/>
    <mergeCell ref="B91:B96"/>
    <mergeCell ref="A109:A114"/>
    <mergeCell ref="A115:A120"/>
    <mergeCell ref="B103:B108"/>
    <mergeCell ref="C115:C120"/>
    <mergeCell ref="A97:A102"/>
    <mergeCell ref="B121:B126"/>
    <mergeCell ref="C103:C108"/>
    <mergeCell ref="B85:B90"/>
    <mergeCell ref="B79:B84"/>
    <mergeCell ref="C109:C114"/>
    <mergeCell ref="B109:B114"/>
    <mergeCell ref="C91:C96"/>
    <mergeCell ref="C85:C90"/>
    <mergeCell ref="C97:C102"/>
    <mergeCell ref="A103:A108"/>
    <mergeCell ref="B97:B102"/>
    <mergeCell ref="F50:F54"/>
    <mergeCell ref="F38:F43"/>
    <mergeCell ref="D61:D66"/>
    <mergeCell ref="C67:C72"/>
    <mergeCell ref="D97:D102"/>
    <mergeCell ref="D85:D90"/>
    <mergeCell ref="E38:E43"/>
    <mergeCell ref="A85:A90"/>
    <mergeCell ref="D79:D84"/>
    <mergeCell ref="B61:B66"/>
    <mergeCell ref="D103:D108"/>
    <mergeCell ref="F103:F108"/>
    <mergeCell ref="D67:D72"/>
    <mergeCell ref="F97:F102"/>
    <mergeCell ref="F85:F90"/>
    <mergeCell ref="F79:F84"/>
    <mergeCell ref="B73:B78"/>
    <mergeCell ref="B67:B72"/>
    <mergeCell ref="G6:G10"/>
    <mergeCell ref="G11:G16"/>
    <mergeCell ref="E17:E21"/>
    <mergeCell ref="E11:E16"/>
    <mergeCell ref="E6:E10"/>
    <mergeCell ref="G17:G21"/>
    <mergeCell ref="F17:F21"/>
    <mergeCell ref="G22:G27"/>
    <mergeCell ref="C17:C21"/>
    <mergeCell ref="D22:D27"/>
    <mergeCell ref="H4:I4"/>
    <mergeCell ref="F11:F16"/>
    <mergeCell ref="F6:F10"/>
    <mergeCell ref="E2:E5"/>
    <mergeCell ref="D17:D21"/>
    <mergeCell ref="G4:G5"/>
    <mergeCell ref="C6:C10"/>
    <mergeCell ref="A1:K1"/>
    <mergeCell ref="A2:A5"/>
    <mergeCell ref="B2:B5"/>
    <mergeCell ref="C2:C5"/>
    <mergeCell ref="D2:D5"/>
    <mergeCell ref="F2:K2"/>
    <mergeCell ref="K4:K5"/>
    <mergeCell ref="J3:K3"/>
    <mergeCell ref="F3:I3"/>
    <mergeCell ref="J4:J5"/>
    <mergeCell ref="G28:G33"/>
    <mergeCell ref="D34:D37"/>
    <mergeCell ref="E34:E37"/>
    <mergeCell ref="F34:F37"/>
    <mergeCell ref="D28:D33"/>
    <mergeCell ref="F28:F33"/>
    <mergeCell ref="G34:G37"/>
    <mergeCell ref="A38:A43"/>
    <mergeCell ref="F4:F5"/>
    <mergeCell ref="D6:D10"/>
    <mergeCell ref="F22:F27"/>
    <mergeCell ref="E22:E27"/>
    <mergeCell ref="C28:C33"/>
    <mergeCell ref="C22:C27"/>
    <mergeCell ref="C34:C37"/>
    <mergeCell ref="B28:B33"/>
    <mergeCell ref="A34:A37"/>
    <mergeCell ref="A6:A10"/>
    <mergeCell ref="B6:B10"/>
    <mergeCell ref="B11:B16"/>
    <mergeCell ref="A11:A16"/>
    <mergeCell ref="B34:B37"/>
    <mergeCell ref="A17:A21"/>
    <mergeCell ref="B17:B21"/>
    <mergeCell ref="B22:B27"/>
    <mergeCell ref="A22:A27"/>
    <mergeCell ref="A28:A33"/>
    <mergeCell ref="A55:A60"/>
    <mergeCell ref="C44:C49"/>
    <mergeCell ref="B38:B43"/>
    <mergeCell ref="B55:B60"/>
    <mergeCell ref="B44:B49"/>
    <mergeCell ref="A44:A49"/>
    <mergeCell ref="B50:B54"/>
    <mergeCell ref="C38:C43"/>
    <mergeCell ref="C50:C54"/>
    <mergeCell ref="C55:C60"/>
    <mergeCell ref="C11:C16"/>
    <mergeCell ref="D11:D16"/>
    <mergeCell ref="E28:E33"/>
    <mergeCell ref="G97:G102"/>
    <mergeCell ref="G85:G90"/>
    <mergeCell ref="F91:F96"/>
    <mergeCell ref="C79:C84"/>
    <mergeCell ref="D91:D96"/>
    <mergeCell ref="E91:E96"/>
    <mergeCell ref="D50:D54"/>
    <mergeCell ref="D109:D114"/>
    <mergeCell ref="G127:G132"/>
    <mergeCell ref="G121:G126"/>
    <mergeCell ref="D115:D120"/>
    <mergeCell ref="F121:F126"/>
    <mergeCell ref="G115:G120"/>
    <mergeCell ref="F115:F120"/>
    <mergeCell ref="F109:F114"/>
    <mergeCell ref="E109:E114"/>
    <mergeCell ref="D121:D126"/>
    <mergeCell ref="C127:C132"/>
    <mergeCell ref="F127:F132"/>
    <mergeCell ref="E127:E132"/>
    <mergeCell ref="D127:D132"/>
    <mergeCell ref="C133:C139"/>
    <mergeCell ref="E146:E150"/>
    <mergeCell ref="D146:D150"/>
    <mergeCell ref="F133:F139"/>
    <mergeCell ref="A127:A132"/>
    <mergeCell ref="B127:B132"/>
    <mergeCell ref="E140:E145"/>
    <mergeCell ref="E121:E126"/>
    <mergeCell ref="A133:A138"/>
    <mergeCell ref="A140:A145"/>
    <mergeCell ref="B140:B145"/>
    <mergeCell ref="B133:B138"/>
    <mergeCell ref="D133:D139"/>
    <mergeCell ref="E133:E139"/>
    <mergeCell ref="F157:F162"/>
    <mergeCell ref="F146:F150"/>
    <mergeCell ref="C140:C145"/>
    <mergeCell ref="B157:B162"/>
    <mergeCell ref="E163:E168"/>
    <mergeCell ref="D140:D145"/>
    <mergeCell ref="C157:C162"/>
    <mergeCell ref="D157:D162"/>
    <mergeCell ref="B146:B150"/>
    <mergeCell ref="C146:C150"/>
    <mergeCell ref="A169:A174"/>
    <mergeCell ref="G163:G168"/>
    <mergeCell ref="G146:G150"/>
    <mergeCell ref="F163:F168"/>
    <mergeCell ref="E157:E162"/>
    <mergeCell ref="G140:G145"/>
    <mergeCell ref="F140:F145"/>
    <mergeCell ref="G157:G162"/>
    <mergeCell ref="G151:G156"/>
    <mergeCell ref="F151:F156"/>
    <mergeCell ref="E175:E178"/>
    <mergeCell ref="A157:A162"/>
    <mergeCell ref="A163:A168"/>
    <mergeCell ref="A146:A150"/>
    <mergeCell ref="C175:C178"/>
    <mergeCell ref="C169:C174"/>
    <mergeCell ref="A151:A156"/>
    <mergeCell ref="B169:B174"/>
    <mergeCell ref="B151:B156"/>
    <mergeCell ref="B163:B168"/>
    <mergeCell ref="A175:A178"/>
    <mergeCell ref="B175:B178"/>
    <mergeCell ref="G179:G182"/>
    <mergeCell ref="E169:E174"/>
    <mergeCell ref="F169:F174"/>
    <mergeCell ref="G169:G174"/>
    <mergeCell ref="G175:G178"/>
    <mergeCell ref="F179:F182"/>
    <mergeCell ref="E179:E182"/>
    <mergeCell ref="F175:F178"/>
    <mergeCell ref="B183:B187"/>
    <mergeCell ref="C183:C187"/>
    <mergeCell ref="A179:A182"/>
    <mergeCell ref="C179:C182"/>
    <mergeCell ref="B179:B182"/>
    <mergeCell ref="D179:D182"/>
    <mergeCell ref="C151:C156"/>
    <mergeCell ref="C163:C168"/>
    <mergeCell ref="E151:E156"/>
    <mergeCell ref="D151:D156"/>
    <mergeCell ref="D163:D168"/>
    <mergeCell ref="D169:D174"/>
    <mergeCell ref="D175:D178"/>
    <mergeCell ref="A188:A193"/>
    <mergeCell ref="C188:C193"/>
    <mergeCell ref="C194:C199"/>
    <mergeCell ref="D194:D199"/>
    <mergeCell ref="A194:A199"/>
    <mergeCell ref="B188:B193"/>
    <mergeCell ref="D188:D193"/>
    <mergeCell ref="D183:D187"/>
    <mergeCell ref="A183:A187"/>
    <mergeCell ref="A200:A205"/>
    <mergeCell ref="F206:F211"/>
    <mergeCell ref="F200:F205"/>
    <mergeCell ref="A206:A211"/>
    <mergeCell ref="B206:B211"/>
    <mergeCell ref="D206:D211"/>
    <mergeCell ref="D200:D205"/>
    <mergeCell ref="E200:E205"/>
    <mergeCell ref="G183:G187"/>
    <mergeCell ref="G188:G193"/>
    <mergeCell ref="E188:E193"/>
    <mergeCell ref="E183:E187"/>
    <mergeCell ref="F188:F193"/>
    <mergeCell ref="F183:F187"/>
    <mergeCell ref="G200:G205"/>
    <mergeCell ref="B194:B199"/>
    <mergeCell ref="F194:F199"/>
    <mergeCell ref="E206:E211"/>
    <mergeCell ref="C206:C211"/>
    <mergeCell ref="G206:G211"/>
    <mergeCell ref="G194:G199"/>
    <mergeCell ref="E194:E199"/>
    <mergeCell ref="B200:B205"/>
    <mergeCell ref="C200:C205"/>
    <mergeCell ref="G212:G217"/>
    <mergeCell ref="G224:G229"/>
    <mergeCell ref="E218:E223"/>
    <mergeCell ref="E212:E217"/>
    <mergeCell ref="F212:F217"/>
    <mergeCell ref="F224:F229"/>
    <mergeCell ref="F218:F223"/>
    <mergeCell ref="G218:G223"/>
    <mergeCell ref="D212:D217"/>
    <mergeCell ref="A218:A223"/>
    <mergeCell ref="B218:B223"/>
    <mergeCell ref="C218:C223"/>
    <mergeCell ref="D218:D223"/>
    <mergeCell ref="C224:C229"/>
    <mergeCell ref="A212:A217"/>
    <mergeCell ref="B212:B217"/>
    <mergeCell ref="C212:C217"/>
    <mergeCell ref="B224:B229"/>
    <mergeCell ref="D242:D247"/>
    <mergeCell ref="D224:D229"/>
    <mergeCell ref="A230:A235"/>
    <mergeCell ref="F230:F235"/>
    <mergeCell ref="A224:A229"/>
    <mergeCell ref="E224:E229"/>
    <mergeCell ref="C230:C235"/>
    <mergeCell ref="D230:D235"/>
    <mergeCell ref="E230:E235"/>
    <mergeCell ref="A242:A247"/>
    <mergeCell ref="F242:F247"/>
    <mergeCell ref="G230:G235"/>
    <mergeCell ref="A236:A241"/>
    <mergeCell ref="B236:B241"/>
    <mergeCell ref="C236:C241"/>
    <mergeCell ref="D236:D241"/>
    <mergeCell ref="E236:E241"/>
    <mergeCell ref="F236:F241"/>
    <mergeCell ref="G236:G241"/>
    <mergeCell ref="B230:B235"/>
    <mergeCell ref="D248:D253"/>
    <mergeCell ref="G254:G259"/>
    <mergeCell ref="F254:F259"/>
    <mergeCell ref="E254:E259"/>
    <mergeCell ref="D254:D259"/>
    <mergeCell ref="G242:G247"/>
    <mergeCell ref="E248:E253"/>
    <mergeCell ref="F248:F253"/>
    <mergeCell ref="G248:G253"/>
    <mergeCell ref="E242:E247"/>
    <mergeCell ref="B242:B247"/>
    <mergeCell ref="C242:C247"/>
    <mergeCell ref="C260:C265"/>
    <mergeCell ref="A248:A253"/>
    <mergeCell ref="B248:B253"/>
    <mergeCell ref="C248:C253"/>
    <mergeCell ref="A254:A259"/>
    <mergeCell ref="B254:B259"/>
    <mergeCell ref="C254:C259"/>
    <mergeCell ref="A260:A265"/>
    <mergeCell ref="B260:B265"/>
    <mergeCell ref="A266:A271"/>
    <mergeCell ref="B266:B271"/>
    <mergeCell ref="G260:G265"/>
    <mergeCell ref="E266:E271"/>
    <mergeCell ref="G266:G271"/>
    <mergeCell ref="F260:F265"/>
    <mergeCell ref="E260:E265"/>
    <mergeCell ref="F266:F271"/>
    <mergeCell ref="D266:D271"/>
    <mergeCell ref="A272:A276"/>
    <mergeCell ref="B272:B276"/>
    <mergeCell ref="G289:G291"/>
    <mergeCell ref="D289:D291"/>
    <mergeCell ref="E289:E291"/>
    <mergeCell ref="F289:F291"/>
    <mergeCell ref="A277:A282"/>
    <mergeCell ref="B277:B282"/>
    <mergeCell ref="A283:A288"/>
    <mergeCell ref="B283:B288"/>
    <mergeCell ref="E283:E288"/>
    <mergeCell ref="G272:G276"/>
    <mergeCell ref="E277:E282"/>
    <mergeCell ref="G283:G288"/>
    <mergeCell ref="F283:F288"/>
    <mergeCell ref="F272:F276"/>
    <mergeCell ref="F277:F282"/>
    <mergeCell ref="E272:E276"/>
    <mergeCell ref="G277:G282"/>
    <mergeCell ref="C283:C288"/>
    <mergeCell ref="C289:C291"/>
    <mergeCell ref="D283:D288"/>
    <mergeCell ref="D272:D276"/>
    <mergeCell ref="D260:D265"/>
    <mergeCell ref="C272:C276"/>
    <mergeCell ref="C266:C271"/>
    <mergeCell ref="D277:D282"/>
    <mergeCell ref="C277:C282"/>
    <mergeCell ref="A292:A297"/>
    <mergeCell ref="B292:B297"/>
    <mergeCell ref="C298:C303"/>
    <mergeCell ref="B289:B291"/>
    <mergeCell ref="A289:A291"/>
    <mergeCell ref="A298:A303"/>
    <mergeCell ref="B298:B303"/>
    <mergeCell ref="C292:C297"/>
    <mergeCell ref="B310:B312"/>
    <mergeCell ref="G298:G303"/>
    <mergeCell ref="F298:F303"/>
    <mergeCell ref="D292:D297"/>
    <mergeCell ref="E292:E297"/>
    <mergeCell ref="F292:F297"/>
    <mergeCell ref="E298:E303"/>
    <mergeCell ref="D298:D303"/>
    <mergeCell ref="G292:G297"/>
    <mergeCell ref="B304:B309"/>
    <mergeCell ref="A304:A309"/>
    <mergeCell ref="A319:A324"/>
    <mergeCell ref="E304:E309"/>
    <mergeCell ref="E313:E318"/>
    <mergeCell ref="B319:B324"/>
    <mergeCell ref="A313:A318"/>
    <mergeCell ref="B313:B318"/>
    <mergeCell ref="C310:C312"/>
    <mergeCell ref="A310:A312"/>
    <mergeCell ref="D319:D324"/>
    <mergeCell ref="G331:G335"/>
    <mergeCell ref="F313:F318"/>
    <mergeCell ref="E319:E324"/>
    <mergeCell ref="F319:F324"/>
    <mergeCell ref="G325:G330"/>
    <mergeCell ref="G319:G324"/>
    <mergeCell ref="E325:E330"/>
    <mergeCell ref="E331:E335"/>
    <mergeCell ref="G313:G318"/>
    <mergeCell ref="F325:F330"/>
    <mergeCell ref="C319:C324"/>
    <mergeCell ref="F331:F335"/>
    <mergeCell ref="D331:D335"/>
    <mergeCell ref="C325:C330"/>
    <mergeCell ref="D313:D318"/>
    <mergeCell ref="C313:C318"/>
    <mergeCell ref="A342:A344"/>
    <mergeCell ref="A336:A341"/>
    <mergeCell ref="F342:F344"/>
    <mergeCell ref="C336:C341"/>
    <mergeCell ref="C342:C344"/>
    <mergeCell ref="B342:B344"/>
    <mergeCell ref="B336:B341"/>
    <mergeCell ref="F336:F341"/>
    <mergeCell ref="D336:D341"/>
    <mergeCell ref="D342:D344"/>
    <mergeCell ref="D304:D309"/>
    <mergeCell ref="C304:C309"/>
    <mergeCell ref="D310:D312"/>
    <mergeCell ref="G310:G312"/>
    <mergeCell ref="G304:G309"/>
    <mergeCell ref="F304:F309"/>
    <mergeCell ref="E310:E312"/>
    <mergeCell ref="F310:F312"/>
    <mergeCell ref="A325:A330"/>
    <mergeCell ref="A331:A335"/>
    <mergeCell ref="D325:D330"/>
    <mergeCell ref="C331:C335"/>
    <mergeCell ref="B331:B335"/>
    <mergeCell ref="B325:B330"/>
    <mergeCell ref="F345:F350"/>
    <mergeCell ref="F351:F356"/>
    <mergeCell ref="E357:E362"/>
    <mergeCell ref="E336:E341"/>
    <mergeCell ref="E342:E344"/>
    <mergeCell ref="F357:F362"/>
    <mergeCell ref="A357:A362"/>
    <mergeCell ref="B357:B362"/>
    <mergeCell ref="D345:D350"/>
    <mergeCell ref="E345:E350"/>
    <mergeCell ref="D351:D356"/>
    <mergeCell ref="A345:A350"/>
    <mergeCell ref="B345:B350"/>
    <mergeCell ref="C345:C350"/>
    <mergeCell ref="E351:E356"/>
    <mergeCell ref="B351:B356"/>
    <mergeCell ref="C351:C356"/>
    <mergeCell ref="A351:A356"/>
    <mergeCell ref="A372:A376"/>
    <mergeCell ref="B372:B376"/>
    <mergeCell ref="B363:B368"/>
    <mergeCell ref="C363:C368"/>
    <mergeCell ref="A363:A368"/>
    <mergeCell ref="A369:A371"/>
    <mergeCell ref="B369:B371"/>
    <mergeCell ref="C369:C371"/>
    <mergeCell ref="C357:C362"/>
    <mergeCell ref="D363:D368"/>
    <mergeCell ref="E363:E368"/>
    <mergeCell ref="E369:E371"/>
    <mergeCell ref="D369:D371"/>
    <mergeCell ref="D357:D362"/>
    <mergeCell ref="A382:A387"/>
    <mergeCell ref="B382:B387"/>
    <mergeCell ref="D377:D381"/>
    <mergeCell ref="A377:A381"/>
    <mergeCell ref="B377:B381"/>
    <mergeCell ref="D382:D387"/>
    <mergeCell ref="C377:C381"/>
    <mergeCell ref="A404:A409"/>
    <mergeCell ref="B404:B409"/>
    <mergeCell ref="B388:B391"/>
    <mergeCell ref="A388:A391"/>
    <mergeCell ref="A392:A397"/>
    <mergeCell ref="B392:B397"/>
    <mergeCell ref="A398:A403"/>
    <mergeCell ref="B398:B403"/>
    <mergeCell ref="G433:G438"/>
    <mergeCell ref="F443:F444"/>
    <mergeCell ref="G439:G442"/>
    <mergeCell ref="E433:E438"/>
    <mergeCell ref="F433:F438"/>
    <mergeCell ref="G443:G444"/>
    <mergeCell ref="F439:F442"/>
    <mergeCell ref="E439:E442"/>
    <mergeCell ref="E443:E444"/>
    <mergeCell ref="F468:F472"/>
    <mergeCell ref="E462:E467"/>
    <mergeCell ref="A445:A449"/>
    <mergeCell ref="C456:C461"/>
    <mergeCell ref="B456:B461"/>
    <mergeCell ref="B445:B449"/>
    <mergeCell ref="C445:C449"/>
    <mergeCell ref="A456:A461"/>
    <mergeCell ref="A450:A455"/>
    <mergeCell ref="B450:B455"/>
    <mergeCell ref="B443:B444"/>
    <mergeCell ref="A468:A472"/>
    <mergeCell ref="B468:B472"/>
    <mergeCell ref="C468:C472"/>
    <mergeCell ref="A462:A467"/>
    <mergeCell ref="B462:B467"/>
    <mergeCell ref="C462:C467"/>
    <mergeCell ref="C450:C455"/>
    <mergeCell ref="F456:F461"/>
    <mergeCell ref="E456:E461"/>
    <mergeCell ref="G450:G455"/>
    <mergeCell ref="F462:F467"/>
    <mergeCell ref="A443:A444"/>
    <mergeCell ref="A427:A432"/>
    <mergeCell ref="A433:A438"/>
    <mergeCell ref="B427:B432"/>
    <mergeCell ref="B439:B442"/>
    <mergeCell ref="B433:B438"/>
    <mergeCell ref="E445:E449"/>
    <mergeCell ref="D443:D444"/>
    <mergeCell ref="D445:D449"/>
    <mergeCell ref="C443:C444"/>
    <mergeCell ref="E468:E472"/>
    <mergeCell ref="D462:D467"/>
    <mergeCell ref="D468:D472"/>
    <mergeCell ref="E450:E455"/>
    <mergeCell ref="D456:D461"/>
    <mergeCell ref="D450:D455"/>
    <mergeCell ref="D416:D421"/>
    <mergeCell ref="E422:E426"/>
    <mergeCell ref="I477:K477"/>
    <mergeCell ref="G462:G467"/>
    <mergeCell ref="G468:G472"/>
    <mergeCell ref="I476:K476"/>
    <mergeCell ref="G456:G461"/>
    <mergeCell ref="F445:F449"/>
    <mergeCell ref="F450:F455"/>
    <mergeCell ref="G445:G449"/>
    <mergeCell ref="B422:B426"/>
    <mergeCell ref="B416:B421"/>
    <mergeCell ref="C422:C426"/>
    <mergeCell ref="C416:C421"/>
    <mergeCell ref="A410:A415"/>
    <mergeCell ref="B410:B415"/>
    <mergeCell ref="C410:C415"/>
    <mergeCell ref="A416:A421"/>
    <mergeCell ref="E427:E432"/>
    <mergeCell ref="A422:A426"/>
    <mergeCell ref="A439:A442"/>
    <mergeCell ref="D422:D426"/>
    <mergeCell ref="D427:D432"/>
    <mergeCell ref="D433:D438"/>
    <mergeCell ref="D439:D442"/>
    <mergeCell ref="C439:C442"/>
    <mergeCell ref="C427:C432"/>
    <mergeCell ref="C433:C438"/>
    <mergeCell ref="E416:E421"/>
    <mergeCell ref="G398:G403"/>
    <mergeCell ref="F392:F397"/>
    <mergeCell ref="E398:E403"/>
    <mergeCell ref="G410:G415"/>
    <mergeCell ref="G392:G397"/>
    <mergeCell ref="F416:F421"/>
    <mergeCell ref="E410:E415"/>
    <mergeCell ref="E392:E397"/>
    <mergeCell ref="D410:D415"/>
    <mergeCell ref="F404:F409"/>
    <mergeCell ref="C398:C403"/>
    <mergeCell ref="C404:C409"/>
    <mergeCell ref="D404:D409"/>
    <mergeCell ref="E404:E409"/>
    <mergeCell ref="E382:E387"/>
    <mergeCell ref="E388:E391"/>
    <mergeCell ref="D388:D391"/>
    <mergeCell ref="F369:F371"/>
    <mergeCell ref="C392:C397"/>
    <mergeCell ref="D398:D403"/>
    <mergeCell ref="F398:F403"/>
    <mergeCell ref="D392:D397"/>
    <mergeCell ref="F363:F368"/>
    <mergeCell ref="C388:C391"/>
    <mergeCell ref="C382:C387"/>
    <mergeCell ref="D372:D376"/>
    <mergeCell ref="E377:E381"/>
    <mergeCell ref="C372:C376"/>
    <mergeCell ref="F382:F387"/>
    <mergeCell ref="F372:F376"/>
    <mergeCell ref="E372:E376"/>
    <mergeCell ref="F377:F381"/>
    <mergeCell ref="G336:G341"/>
    <mergeCell ref="G382:G387"/>
    <mergeCell ref="G377:G381"/>
    <mergeCell ref="G369:G371"/>
    <mergeCell ref="G372:G376"/>
    <mergeCell ref="G345:G350"/>
    <mergeCell ref="G342:G344"/>
    <mergeCell ref="G357:G362"/>
    <mergeCell ref="G351:G356"/>
    <mergeCell ref="G363:G368"/>
    <mergeCell ref="G133:G139"/>
    <mergeCell ref="G427:G432"/>
    <mergeCell ref="G388:G391"/>
    <mergeCell ref="F422:F426"/>
    <mergeCell ref="F388:F391"/>
    <mergeCell ref="F427:F432"/>
    <mergeCell ref="G422:G426"/>
    <mergeCell ref="G404:G409"/>
    <mergeCell ref="G416:G421"/>
    <mergeCell ref="F410:F415"/>
  </mergeCells>
  <printOptions/>
  <pageMargins left="0.511811024" right="0.511811024" top="0.787401575" bottom="0.787401575" header="0.31496062" footer="0.3149606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89"/>
  <sheetViews>
    <sheetView zoomScalePageLayoutView="0" workbookViewId="0" topLeftCell="B246">
      <selection activeCell="J294" sqref="J294:K294"/>
    </sheetView>
  </sheetViews>
  <sheetFormatPr defaultColWidth="9.140625" defaultRowHeight="12.75"/>
  <cols>
    <col min="1" max="1" width="14.00390625" style="0" customWidth="1"/>
    <col min="2" max="2" width="9.57421875" style="0" customWidth="1"/>
    <col min="3" max="3" width="11.00390625" style="0" customWidth="1"/>
    <col min="4" max="4" width="16.00390625" style="0" customWidth="1"/>
    <col min="6" max="6" width="14.57421875" style="0" customWidth="1"/>
    <col min="7" max="7" width="18.140625" style="0" customWidth="1"/>
    <col min="8" max="8" width="10.140625" style="0" bestFit="1" customWidth="1"/>
    <col min="9" max="9" width="14.8515625" style="0" customWidth="1"/>
    <col min="10" max="10" width="10.28125" style="0" customWidth="1"/>
    <col min="11" max="11" width="15.140625" style="0" customWidth="1"/>
    <col min="12" max="12" width="11.00390625" style="0" bestFit="1" customWidth="1"/>
    <col min="15" max="15" width="16.00390625" style="0" customWidth="1"/>
    <col min="16" max="16" width="10.140625" style="0" bestFit="1" customWidth="1"/>
    <col min="17" max="17" width="15.7109375" style="0" customWidth="1"/>
    <col min="18" max="18" width="10.140625" style="0" bestFit="1" customWidth="1"/>
    <col min="19" max="19" width="15.421875" style="0" customWidth="1"/>
  </cols>
  <sheetData>
    <row r="1" spans="1:11" ht="15.75" thickBot="1">
      <c r="A1" s="435" t="s">
        <v>499</v>
      </c>
      <c r="B1" s="436"/>
      <c r="C1" s="436"/>
      <c r="D1" s="436"/>
      <c r="E1" s="436"/>
      <c r="F1" s="436"/>
      <c r="G1" s="436"/>
      <c r="H1" s="436"/>
      <c r="I1" s="436"/>
      <c r="J1" s="436"/>
      <c r="K1" s="437"/>
    </row>
    <row r="2" spans="1:11" ht="12.75">
      <c r="A2" s="454" t="s">
        <v>0</v>
      </c>
      <c r="B2" s="426" t="s">
        <v>1</v>
      </c>
      <c r="C2" s="426" t="s">
        <v>2</v>
      </c>
      <c r="D2" s="426" t="s">
        <v>3</v>
      </c>
      <c r="E2" s="442" t="s">
        <v>1031</v>
      </c>
      <c r="F2" s="445" t="s">
        <v>4</v>
      </c>
      <c r="G2" s="445"/>
      <c r="H2" s="445"/>
      <c r="I2" s="445"/>
      <c r="J2" s="445"/>
      <c r="K2" s="446"/>
    </row>
    <row r="3" spans="1:11" ht="12.75">
      <c r="A3" s="455"/>
      <c r="B3" s="427"/>
      <c r="C3" s="427"/>
      <c r="D3" s="427"/>
      <c r="E3" s="443"/>
      <c r="F3" s="427" t="s">
        <v>5</v>
      </c>
      <c r="G3" s="427"/>
      <c r="H3" s="427"/>
      <c r="I3" s="427"/>
      <c r="J3" s="427" t="s">
        <v>6</v>
      </c>
      <c r="K3" s="457"/>
    </row>
    <row r="4" spans="1:11" ht="12.75">
      <c r="A4" s="455"/>
      <c r="B4" s="427"/>
      <c r="C4" s="427"/>
      <c r="D4" s="427"/>
      <c r="E4" s="443"/>
      <c r="F4" s="438" t="s">
        <v>9</v>
      </c>
      <c r="G4" s="440" t="s">
        <v>150</v>
      </c>
      <c r="H4" s="427" t="s">
        <v>7</v>
      </c>
      <c r="I4" s="427"/>
      <c r="J4" s="427" t="s">
        <v>8</v>
      </c>
      <c r="K4" s="449" t="s">
        <v>149</v>
      </c>
    </row>
    <row r="5" spans="1:11" ht="13.5" thickBot="1">
      <c r="A5" s="456"/>
      <c r="B5" s="428"/>
      <c r="C5" s="428"/>
      <c r="D5" s="428"/>
      <c r="E5" s="444"/>
      <c r="F5" s="439"/>
      <c r="G5" s="441"/>
      <c r="H5" s="105" t="s">
        <v>8</v>
      </c>
      <c r="I5" s="134" t="s">
        <v>149</v>
      </c>
      <c r="J5" s="428"/>
      <c r="K5" s="450"/>
    </row>
    <row r="6" spans="1:11" ht="12.75">
      <c r="A6" s="544">
        <v>24</v>
      </c>
      <c r="B6" s="545" t="s">
        <v>123</v>
      </c>
      <c r="C6" s="484">
        <v>2400307</v>
      </c>
      <c r="D6" s="487" t="s">
        <v>968</v>
      </c>
      <c r="E6" s="475">
        <v>295</v>
      </c>
      <c r="F6" s="549">
        <v>5015</v>
      </c>
      <c r="G6" s="549">
        <v>15045</v>
      </c>
      <c r="H6" s="315">
        <v>42845</v>
      </c>
      <c r="I6" s="316">
        <v>2507.5</v>
      </c>
      <c r="J6" s="364"/>
      <c r="K6" s="365"/>
    </row>
    <row r="7" spans="1:11" ht="12.75">
      <c r="A7" s="540"/>
      <c r="B7" s="404"/>
      <c r="C7" s="421"/>
      <c r="D7" s="423"/>
      <c r="E7" s="434"/>
      <c r="F7" s="518"/>
      <c r="G7" s="518"/>
      <c r="H7" s="46">
        <v>42875</v>
      </c>
      <c r="I7" s="103">
        <v>2507.5</v>
      </c>
      <c r="J7" s="174"/>
      <c r="K7" s="181"/>
    </row>
    <row r="8" spans="1:11" ht="12.75">
      <c r="A8" s="540"/>
      <c r="B8" s="404"/>
      <c r="C8" s="421"/>
      <c r="D8" s="423"/>
      <c r="E8" s="434"/>
      <c r="F8" s="518"/>
      <c r="G8" s="518"/>
      <c r="H8" s="46">
        <v>42906</v>
      </c>
      <c r="I8" s="103">
        <v>2507.5</v>
      </c>
      <c r="J8" s="174"/>
      <c r="K8" s="181"/>
    </row>
    <row r="9" spans="1:11" ht="12.75">
      <c r="A9" s="540"/>
      <c r="B9" s="404"/>
      <c r="C9" s="421"/>
      <c r="D9" s="423"/>
      <c r="E9" s="434"/>
      <c r="F9" s="518"/>
      <c r="G9" s="518"/>
      <c r="H9" s="46">
        <v>42936</v>
      </c>
      <c r="I9" s="103">
        <v>2507.5</v>
      </c>
      <c r="J9" s="174"/>
      <c r="K9" s="181"/>
    </row>
    <row r="10" spans="1:11" ht="12.75">
      <c r="A10" s="540"/>
      <c r="B10" s="404"/>
      <c r="C10" s="421"/>
      <c r="D10" s="423"/>
      <c r="E10" s="434"/>
      <c r="F10" s="518"/>
      <c r="G10" s="518"/>
      <c r="H10" s="46">
        <v>42967</v>
      </c>
      <c r="I10" s="103">
        <v>2507.5</v>
      </c>
      <c r="J10" s="174"/>
      <c r="K10" s="181"/>
    </row>
    <row r="11" spans="1:11" ht="12.75">
      <c r="A11" s="540"/>
      <c r="B11" s="404"/>
      <c r="C11" s="421"/>
      <c r="D11" s="423"/>
      <c r="E11" s="434"/>
      <c r="F11" s="518"/>
      <c r="G11" s="518"/>
      <c r="H11" s="46">
        <v>42998</v>
      </c>
      <c r="I11" s="103">
        <v>2507.5</v>
      </c>
      <c r="J11" s="174"/>
      <c r="K11" s="181"/>
    </row>
    <row r="12" spans="1:11" ht="12.75">
      <c r="A12" s="541">
        <v>24</v>
      </c>
      <c r="B12" s="546" t="s">
        <v>123</v>
      </c>
      <c r="C12" s="524">
        <v>2400802</v>
      </c>
      <c r="D12" s="467" t="s">
        <v>969</v>
      </c>
      <c r="E12" s="463">
        <v>229</v>
      </c>
      <c r="F12" s="543">
        <v>3893</v>
      </c>
      <c r="G12" s="543">
        <v>11679</v>
      </c>
      <c r="H12" s="171">
        <v>42845</v>
      </c>
      <c r="I12" s="169">
        <v>1946.5</v>
      </c>
      <c r="J12" s="175"/>
      <c r="K12" s="182"/>
    </row>
    <row r="13" spans="1:11" ht="12.75">
      <c r="A13" s="541"/>
      <c r="B13" s="542"/>
      <c r="C13" s="524"/>
      <c r="D13" s="467"/>
      <c r="E13" s="463"/>
      <c r="F13" s="543"/>
      <c r="G13" s="543"/>
      <c r="H13" s="171">
        <v>42875</v>
      </c>
      <c r="I13" s="169">
        <v>1946.5</v>
      </c>
      <c r="J13" s="175"/>
      <c r="K13" s="182"/>
    </row>
    <row r="14" spans="1:11" ht="12.75">
      <c r="A14" s="541"/>
      <c r="B14" s="542"/>
      <c r="C14" s="524"/>
      <c r="D14" s="467"/>
      <c r="E14" s="463"/>
      <c r="F14" s="543"/>
      <c r="G14" s="543"/>
      <c r="H14" s="171">
        <v>42906</v>
      </c>
      <c r="I14" s="169">
        <v>1946.5</v>
      </c>
      <c r="J14" s="175"/>
      <c r="K14" s="182"/>
    </row>
    <row r="15" spans="1:11" ht="12.75">
      <c r="A15" s="541"/>
      <c r="B15" s="542"/>
      <c r="C15" s="524"/>
      <c r="D15" s="467"/>
      <c r="E15" s="463"/>
      <c r="F15" s="543"/>
      <c r="G15" s="543"/>
      <c r="H15" s="171">
        <v>42936</v>
      </c>
      <c r="I15" s="169">
        <v>1946.5</v>
      </c>
      <c r="J15" s="175"/>
      <c r="K15" s="182"/>
    </row>
    <row r="16" spans="1:11" ht="12.75">
      <c r="A16" s="541"/>
      <c r="B16" s="542"/>
      <c r="C16" s="524"/>
      <c r="D16" s="467"/>
      <c r="E16" s="463"/>
      <c r="F16" s="543"/>
      <c r="G16" s="543"/>
      <c r="H16" s="171">
        <v>42967</v>
      </c>
      <c r="I16" s="169">
        <v>1946.5</v>
      </c>
      <c r="J16" s="175"/>
      <c r="K16" s="182"/>
    </row>
    <row r="17" spans="1:11" ht="12.75">
      <c r="A17" s="541"/>
      <c r="B17" s="542"/>
      <c r="C17" s="524"/>
      <c r="D17" s="467"/>
      <c r="E17" s="463"/>
      <c r="F17" s="543"/>
      <c r="G17" s="543"/>
      <c r="H17" s="171">
        <v>42998</v>
      </c>
      <c r="I17" s="169">
        <v>1946.5</v>
      </c>
      <c r="J17" s="175"/>
      <c r="K17" s="182"/>
    </row>
    <row r="18" spans="1:11" ht="12.75">
      <c r="A18" s="540">
        <v>24</v>
      </c>
      <c r="B18" s="547" t="s">
        <v>123</v>
      </c>
      <c r="C18" s="421">
        <v>2401503</v>
      </c>
      <c r="D18" s="423" t="s">
        <v>970</v>
      </c>
      <c r="E18" s="434">
        <v>246</v>
      </c>
      <c r="F18" s="518">
        <v>4182</v>
      </c>
      <c r="G18" s="518">
        <v>12546</v>
      </c>
      <c r="H18" s="46">
        <v>42845</v>
      </c>
      <c r="I18" s="103">
        <v>2091</v>
      </c>
      <c r="J18" s="174"/>
      <c r="K18" s="181"/>
    </row>
    <row r="19" spans="1:11" ht="12.75">
      <c r="A19" s="540"/>
      <c r="B19" s="404"/>
      <c r="C19" s="421"/>
      <c r="D19" s="423"/>
      <c r="E19" s="434"/>
      <c r="F19" s="518"/>
      <c r="G19" s="518"/>
      <c r="H19" s="46">
        <v>42875</v>
      </c>
      <c r="I19" s="103">
        <v>2091</v>
      </c>
      <c r="J19" s="174"/>
      <c r="K19" s="181"/>
    </row>
    <row r="20" spans="1:11" ht="12.75">
      <c r="A20" s="540"/>
      <c r="B20" s="404"/>
      <c r="C20" s="421"/>
      <c r="D20" s="423"/>
      <c r="E20" s="434"/>
      <c r="F20" s="518"/>
      <c r="G20" s="518"/>
      <c r="H20" s="46">
        <v>42906</v>
      </c>
      <c r="I20" s="103">
        <v>2091</v>
      </c>
      <c r="J20" s="174"/>
      <c r="K20" s="181"/>
    </row>
    <row r="21" spans="1:11" ht="12.75">
      <c r="A21" s="540"/>
      <c r="B21" s="404"/>
      <c r="C21" s="421"/>
      <c r="D21" s="423"/>
      <c r="E21" s="434"/>
      <c r="F21" s="518"/>
      <c r="G21" s="518"/>
      <c r="H21" s="46">
        <v>42936</v>
      </c>
      <c r="I21" s="103">
        <v>2091</v>
      </c>
      <c r="J21" s="174"/>
      <c r="K21" s="181"/>
    </row>
    <row r="22" spans="1:11" ht="12.75">
      <c r="A22" s="540"/>
      <c r="B22" s="404"/>
      <c r="C22" s="421"/>
      <c r="D22" s="423"/>
      <c r="E22" s="434"/>
      <c r="F22" s="518"/>
      <c r="G22" s="518"/>
      <c r="H22" s="46">
        <v>42967</v>
      </c>
      <c r="I22" s="103">
        <v>2091</v>
      </c>
      <c r="J22" s="174"/>
      <c r="K22" s="181"/>
    </row>
    <row r="23" spans="1:11" ht="12.75">
      <c r="A23" s="540"/>
      <c r="B23" s="404"/>
      <c r="C23" s="421"/>
      <c r="D23" s="423"/>
      <c r="E23" s="434"/>
      <c r="F23" s="518"/>
      <c r="G23" s="518"/>
      <c r="H23" s="46">
        <v>42998</v>
      </c>
      <c r="I23" s="103">
        <v>2091</v>
      </c>
      <c r="J23" s="174"/>
      <c r="K23" s="181"/>
    </row>
    <row r="24" spans="1:11" ht="12.75">
      <c r="A24" s="541">
        <v>24</v>
      </c>
      <c r="B24" s="546" t="s">
        <v>123</v>
      </c>
      <c r="C24" s="524">
        <v>2401602</v>
      </c>
      <c r="D24" s="467" t="s">
        <v>971</v>
      </c>
      <c r="E24" s="463">
        <v>356</v>
      </c>
      <c r="F24" s="543">
        <v>6052</v>
      </c>
      <c r="G24" s="543">
        <v>18156</v>
      </c>
      <c r="H24" s="171">
        <v>42845</v>
      </c>
      <c r="I24" s="169">
        <v>3026</v>
      </c>
      <c r="J24" s="175">
        <v>42845</v>
      </c>
      <c r="K24" s="182">
        <v>3026</v>
      </c>
    </row>
    <row r="25" spans="1:11" ht="12.75">
      <c r="A25" s="541"/>
      <c r="B25" s="542"/>
      <c r="C25" s="524"/>
      <c r="D25" s="467"/>
      <c r="E25" s="463"/>
      <c r="F25" s="543"/>
      <c r="G25" s="543"/>
      <c r="H25" s="171">
        <v>42875</v>
      </c>
      <c r="I25" s="169">
        <v>3026</v>
      </c>
      <c r="J25" s="175">
        <v>42874</v>
      </c>
      <c r="K25" s="182">
        <v>3026</v>
      </c>
    </row>
    <row r="26" spans="1:11" ht="12.75">
      <c r="A26" s="541"/>
      <c r="B26" s="542"/>
      <c r="C26" s="524"/>
      <c r="D26" s="467"/>
      <c r="E26" s="463"/>
      <c r="F26" s="543"/>
      <c r="G26" s="543"/>
      <c r="H26" s="171">
        <v>42906</v>
      </c>
      <c r="I26" s="169">
        <v>3026</v>
      </c>
      <c r="J26" s="175">
        <v>42907</v>
      </c>
      <c r="K26" s="182">
        <v>3026</v>
      </c>
    </row>
    <row r="27" spans="1:11" ht="12.75">
      <c r="A27" s="541"/>
      <c r="B27" s="542"/>
      <c r="C27" s="524"/>
      <c r="D27" s="467"/>
      <c r="E27" s="463"/>
      <c r="F27" s="543"/>
      <c r="G27" s="543"/>
      <c r="H27" s="171">
        <v>42936</v>
      </c>
      <c r="I27" s="169">
        <v>3026</v>
      </c>
      <c r="J27" s="175">
        <v>42940</v>
      </c>
      <c r="K27" s="182">
        <v>3026</v>
      </c>
    </row>
    <row r="28" spans="1:11" ht="12.75">
      <c r="A28" s="541"/>
      <c r="B28" s="542"/>
      <c r="C28" s="524"/>
      <c r="D28" s="467"/>
      <c r="E28" s="463"/>
      <c r="F28" s="543"/>
      <c r="G28" s="543"/>
      <c r="H28" s="171">
        <v>42967</v>
      </c>
      <c r="I28" s="169">
        <v>3026</v>
      </c>
      <c r="J28" s="175">
        <v>42968</v>
      </c>
      <c r="K28" s="182">
        <v>3026</v>
      </c>
    </row>
    <row r="29" spans="1:11" ht="12.75">
      <c r="A29" s="541"/>
      <c r="B29" s="542"/>
      <c r="C29" s="524"/>
      <c r="D29" s="467"/>
      <c r="E29" s="463"/>
      <c r="F29" s="543"/>
      <c r="G29" s="543"/>
      <c r="H29" s="171">
        <v>42998</v>
      </c>
      <c r="I29" s="169">
        <v>3026</v>
      </c>
      <c r="J29" s="175"/>
      <c r="K29" s="182"/>
    </row>
    <row r="30" spans="1:11" ht="12.75">
      <c r="A30" s="540">
        <v>24</v>
      </c>
      <c r="B30" s="404" t="s">
        <v>123</v>
      </c>
      <c r="C30" s="421">
        <v>2401701</v>
      </c>
      <c r="D30" s="423" t="s">
        <v>332</v>
      </c>
      <c r="E30" s="434">
        <v>352</v>
      </c>
      <c r="F30" s="518">
        <v>5984</v>
      </c>
      <c r="G30" s="518">
        <v>17952</v>
      </c>
      <c r="H30" s="46">
        <v>42845</v>
      </c>
      <c r="I30" s="103">
        <v>2992</v>
      </c>
      <c r="J30" s="174">
        <v>42978</v>
      </c>
      <c r="K30" s="181">
        <v>2992</v>
      </c>
    </row>
    <row r="31" spans="1:11" ht="12.75">
      <c r="A31" s="540"/>
      <c r="B31" s="404"/>
      <c r="C31" s="421"/>
      <c r="D31" s="423"/>
      <c r="E31" s="434"/>
      <c r="F31" s="518"/>
      <c r="G31" s="518"/>
      <c r="H31" s="46">
        <v>42875</v>
      </c>
      <c r="I31" s="103">
        <v>2992</v>
      </c>
      <c r="J31" s="174">
        <v>42978</v>
      </c>
      <c r="K31" s="181">
        <v>2992</v>
      </c>
    </row>
    <row r="32" spans="1:11" ht="12.75">
      <c r="A32" s="540"/>
      <c r="B32" s="404"/>
      <c r="C32" s="421"/>
      <c r="D32" s="423"/>
      <c r="E32" s="434"/>
      <c r="F32" s="518"/>
      <c r="G32" s="518"/>
      <c r="H32" s="46">
        <v>42906</v>
      </c>
      <c r="I32" s="103">
        <v>2992</v>
      </c>
      <c r="J32" s="174">
        <v>42972</v>
      </c>
      <c r="K32" s="181">
        <v>2992</v>
      </c>
    </row>
    <row r="33" spans="1:11" ht="12.75">
      <c r="A33" s="540"/>
      <c r="B33" s="404"/>
      <c r="C33" s="421"/>
      <c r="D33" s="423"/>
      <c r="E33" s="434"/>
      <c r="F33" s="518"/>
      <c r="G33" s="518"/>
      <c r="H33" s="46">
        <v>42936</v>
      </c>
      <c r="I33" s="103">
        <v>2992</v>
      </c>
      <c r="J33" s="174">
        <v>42972</v>
      </c>
      <c r="K33" s="181">
        <v>2992</v>
      </c>
    </row>
    <row r="34" spans="1:11" ht="12.75">
      <c r="A34" s="540"/>
      <c r="B34" s="404"/>
      <c r="C34" s="421"/>
      <c r="D34" s="423"/>
      <c r="E34" s="434"/>
      <c r="F34" s="518"/>
      <c r="G34" s="518"/>
      <c r="H34" s="46">
        <v>42967</v>
      </c>
      <c r="I34" s="103">
        <v>2992</v>
      </c>
      <c r="J34" s="174">
        <v>42968</v>
      </c>
      <c r="K34" s="181">
        <v>2992</v>
      </c>
    </row>
    <row r="35" spans="1:11" ht="12.75">
      <c r="A35" s="540"/>
      <c r="B35" s="404"/>
      <c r="C35" s="421"/>
      <c r="D35" s="423"/>
      <c r="E35" s="434"/>
      <c r="F35" s="518"/>
      <c r="G35" s="518"/>
      <c r="H35" s="46">
        <v>42998</v>
      </c>
      <c r="I35" s="103">
        <v>2992</v>
      </c>
      <c r="J35" s="174"/>
      <c r="K35" s="181"/>
    </row>
    <row r="36" spans="1:11" ht="12.75">
      <c r="A36" s="541">
        <v>24</v>
      </c>
      <c r="B36" s="542" t="s">
        <v>123</v>
      </c>
      <c r="C36" s="524">
        <v>2401800</v>
      </c>
      <c r="D36" s="467" t="s">
        <v>631</v>
      </c>
      <c r="E36" s="463">
        <v>260</v>
      </c>
      <c r="F36" s="543">
        <v>4420</v>
      </c>
      <c r="G36" s="543">
        <v>13260</v>
      </c>
      <c r="H36" s="171">
        <v>42845</v>
      </c>
      <c r="I36" s="169">
        <v>2210</v>
      </c>
      <c r="J36" s="175"/>
      <c r="K36" s="182"/>
    </row>
    <row r="37" spans="1:11" ht="12.75">
      <c r="A37" s="541"/>
      <c r="B37" s="542"/>
      <c r="C37" s="524"/>
      <c r="D37" s="467"/>
      <c r="E37" s="463"/>
      <c r="F37" s="543"/>
      <c r="G37" s="543"/>
      <c r="H37" s="171">
        <v>42875</v>
      </c>
      <c r="I37" s="169">
        <v>2210</v>
      </c>
      <c r="J37" s="175"/>
      <c r="K37" s="182"/>
    </row>
    <row r="38" spans="1:11" ht="12.75">
      <c r="A38" s="541"/>
      <c r="B38" s="542"/>
      <c r="C38" s="524"/>
      <c r="D38" s="467"/>
      <c r="E38" s="463"/>
      <c r="F38" s="543"/>
      <c r="G38" s="543"/>
      <c r="H38" s="171">
        <v>42906</v>
      </c>
      <c r="I38" s="169">
        <v>2210</v>
      </c>
      <c r="J38" s="175"/>
      <c r="K38" s="182"/>
    </row>
    <row r="39" spans="1:11" ht="12.75">
      <c r="A39" s="541"/>
      <c r="B39" s="542"/>
      <c r="C39" s="524"/>
      <c r="D39" s="467"/>
      <c r="E39" s="463"/>
      <c r="F39" s="543"/>
      <c r="G39" s="543"/>
      <c r="H39" s="171">
        <v>42936</v>
      </c>
      <c r="I39" s="169">
        <v>2210</v>
      </c>
      <c r="J39" s="175"/>
      <c r="K39" s="182"/>
    </row>
    <row r="40" spans="1:11" ht="12.75">
      <c r="A40" s="541"/>
      <c r="B40" s="542"/>
      <c r="C40" s="524"/>
      <c r="D40" s="467"/>
      <c r="E40" s="463"/>
      <c r="F40" s="543"/>
      <c r="G40" s="543"/>
      <c r="H40" s="171">
        <v>42967</v>
      </c>
      <c r="I40" s="169">
        <v>2210</v>
      </c>
      <c r="J40" s="175"/>
      <c r="K40" s="182"/>
    </row>
    <row r="41" spans="1:11" ht="12.75">
      <c r="A41" s="541"/>
      <c r="B41" s="542"/>
      <c r="C41" s="524"/>
      <c r="D41" s="467"/>
      <c r="E41" s="463"/>
      <c r="F41" s="543"/>
      <c r="G41" s="543"/>
      <c r="H41" s="171">
        <v>42998</v>
      </c>
      <c r="I41" s="169">
        <v>2210</v>
      </c>
      <c r="J41" s="175"/>
      <c r="K41" s="182"/>
    </row>
    <row r="42" spans="1:11" ht="12.75">
      <c r="A42" s="540">
        <v>24</v>
      </c>
      <c r="B42" s="404" t="s">
        <v>123</v>
      </c>
      <c r="C42" s="421">
        <v>2401859</v>
      </c>
      <c r="D42" s="423" t="s">
        <v>972</v>
      </c>
      <c r="E42" s="434">
        <v>40</v>
      </c>
      <c r="F42" s="518">
        <v>680</v>
      </c>
      <c r="G42" s="518">
        <v>2040</v>
      </c>
      <c r="H42" s="46">
        <v>42845</v>
      </c>
      <c r="I42" s="103">
        <v>680</v>
      </c>
      <c r="J42" s="174">
        <v>42845</v>
      </c>
      <c r="K42" s="181">
        <v>680</v>
      </c>
    </row>
    <row r="43" spans="1:11" ht="12.75">
      <c r="A43" s="540"/>
      <c r="B43" s="404"/>
      <c r="C43" s="421"/>
      <c r="D43" s="423"/>
      <c r="E43" s="434"/>
      <c r="F43" s="518"/>
      <c r="G43" s="518"/>
      <c r="H43" s="46">
        <v>42875</v>
      </c>
      <c r="I43" s="103">
        <v>680</v>
      </c>
      <c r="J43" s="174">
        <v>42874</v>
      </c>
      <c r="K43" s="181">
        <v>680</v>
      </c>
    </row>
    <row r="44" spans="1:11" ht="12.75">
      <c r="A44" s="540"/>
      <c r="B44" s="404"/>
      <c r="C44" s="421"/>
      <c r="D44" s="423"/>
      <c r="E44" s="434"/>
      <c r="F44" s="518"/>
      <c r="G44" s="518"/>
      <c r="H44" s="46">
        <v>42906</v>
      </c>
      <c r="I44" s="103">
        <v>680</v>
      </c>
      <c r="J44" s="174">
        <v>42906</v>
      </c>
      <c r="K44" s="181">
        <v>680</v>
      </c>
    </row>
    <row r="45" spans="1:11" ht="12.75">
      <c r="A45" s="541">
        <v>24</v>
      </c>
      <c r="B45" s="542" t="s">
        <v>123</v>
      </c>
      <c r="C45" s="524">
        <v>2401909</v>
      </c>
      <c r="D45" s="467" t="s">
        <v>973</v>
      </c>
      <c r="E45" s="463">
        <v>144</v>
      </c>
      <c r="F45" s="543">
        <v>2448</v>
      </c>
      <c r="G45" s="543">
        <v>7344</v>
      </c>
      <c r="H45" s="171">
        <v>42845</v>
      </c>
      <c r="I45" s="169">
        <v>1224</v>
      </c>
      <c r="J45" s="175">
        <v>42845</v>
      </c>
      <c r="K45" s="182">
        <v>1224</v>
      </c>
    </row>
    <row r="46" spans="1:11" ht="12.75">
      <c r="A46" s="541"/>
      <c r="B46" s="542"/>
      <c r="C46" s="524"/>
      <c r="D46" s="467"/>
      <c r="E46" s="463"/>
      <c r="F46" s="543"/>
      <c r="G46" s="543"/>
      <c r="H46" s="171">
        <v>42875</v>
      </c>
      <c r="I46" s="169">
        <v>1224</v>
      </c>
      <c r="J46" s="175">
        <v>42877</v>
      </c>
      <c r="K46" s="182">
        <v>1224</v>
      </c>
    </row>
    <row r="47" spans="1:11" ht="12.75">
      <c r="A47" s="541"/>
      <c r="B47" s="542"/>
      <c r="C47" s="524"/>
      <c r="D47" s="467"/>
      <c r="E47" s="463"/>
      <c r="F47" s="543"/>
      <c r="G47" s="543"/>
      <c r="H47" s="171">
        <v>42906</v>
      </c>
      <c r="I47" s="169">
        <v>1224</v>
      </c>
      <c r="J47" s="175">
        <v>42906</v>
      </c>
      <c r="K47" s="182">
        <v>1224</v>
      </c>
    </row>
    <row r="48" spans="1:11" ht="12.75">
      <c r="A48" s="541"/>
      <c r="B48" s="542"/>
      <c r="C48" s="524"/>
      <c r="D48" s="467"/>
      <c r="E48" s="463"/>
      <c r="F48" s="543"/>
      <c r="G48" s="543"/>
      <c r="H48" s="171">
        <v>42936</v>
      </c>
      <c r="I48" s="169">
        <v>1224</v>
      </c>
      <c r="J48" s="175">
        <v>42936</v>
      </c>
      <c r="K48" s="182">
        <v>1224</v>
      </c>
    </row>
    <row r="49" spans="1:11" ht="12.75">
      <c r="A49" s="541"/>
      <c r="B49" s="542"/>
      <c r="C49" s="524"/>
      <c r="D49" s="467"/>
      <c r="E49" s="463"/>
      <c r="F49" s="543"/>
      <c r="G49" s="543"/>
      <c r="H49" s="171">
        <v>42967</v>
      </c>
      <c r="I49" s="169">
        <v>1224</v>
      </c>
      <c r="J49" s="175">
        <v>42968</v>
      </c>
      <c r="K49" s="182">
        <v>1224</v>
      </c>
    </row>
    <row r="50" spans="1:11" ht="12.75">
      <c r="A50" s="541"/>
      <c r="B50" s="542"/>
      <c r="C50" s="524"/>
      <c r="D50" s="467"/>
      <c r="E50" s="463"/>
      <c r="F50" s="543"/>
      <c r="G50" s="543"/>
      <c r="H50" s="171">
        <v>42998</v>
      </c>
      <c r="I50" s="169">
        <v>1224</v>
      </c>
      <c r="J50" s="175"/>
      <c r="K50" s="182"/>
    </row>
    <row r="51" spans="1:11" ht="12.75">
      <c r="A51" s="540">
        <v>24</v>
      </c>
      <c r="B51" s="404" t="s">
        <v>123</v>
      </c>
      <c r="C51" s="421">
        <v>2402105</v>
      </c>
      <c r="D51" s="423" t="s">
        <v>974</v>
      </c>
      <c r="E51" s="434">
        <v>583</v>
      </c>
      <c r="F51" s="518">
        <v>9911</v>
      </c>
      <c r="G51" s="518">
        <v>29733</v>
      </c>
      <c r="H51" s="46">
        <v>42845</v>
      </c>
      <c r="I51" s="103">
        <v>4955.5</v>
      </c>
      <c r="J51" s="174"/>
      <c r="K51" s="181"/>
    </row>
    <row r="52" spans="1:11" ht="12.75">
      <c r="A52" s="540"/>
      <c r="B52" s="404"/>
      <c r="C52" s="421"/>
      <c r="D52" s="423"/>
      <c r="E52" s="434"/>
      <c r="F52" s="518"/>
      <c r="G52" s="518"/>
      <c r="H52" s="46">
        <v>42875</v>
      </c>
      <c r="I52" s="103">
        <v>4955.5</v>
      </c>
      <c r="J52" s="174"/>
      <c r="K52" s="181"/>
    </row>
    <row r="53" spans="1:11" ht="12.75">
      <c r="A53" s="540"/>
      <c r="B53" s="404"/>
      <c r="C53" s="421"/>
      <c r="D53" s="423"/>
      <c r="E53" s="434"/>
      <c r="F53" s="518"/>
      <c r="G53" s="518"/>
      <c r="H53" s="46">
        <v>42906</v>
      </c>
      <c r="I53" s="103">
        <v>4955.5</v>
      </c>
      <c r="J53" s="174"/>
      <c r="K53" s="181"/>
    </row>
    <row r="54" spans="1:11" ht="12.75">
      <c r="A54" s="540"/>
      <c r="B54" s="404"/>
      <c r="C54" s="421"/>
      <c r="D54" s="423"/>
      <c r="E54" s="434"/>
      <c r="F54" s="518"/>
      <c r="G54" s="518"/>
      <c r="H54" s="46">
        <v>42936</v>
      </c>
      <c r="I54" s="103">
        <v>4955.5</v>
      </c>
      <c r="J54" s="174"/>
      <c r="K54" s="181"/>
    </row>
    <row r="55" spans="1:11" ht="12.75">
      <c r="A55" s="540"/>
      <c r="B55" s="404"/>
      <c r="C55" s="421"/>
      <c r="D55" s="423"/>
      <c r="E55" s="434"/>
      <c r="F55" s="518"/>
      <c r="G55" s="518"/>
      <c r="H55" s="46">
        <v>42967</v>
      </c>
      <c r="I55" s="103">
        <v>4955.5</v>
      </c>
      <c r="J55" s="174"/>
      <c r="K55" s="181"/>
    </row>
    <row r="56" spans="1:11" ht="12.75">
      <c r="A56" s="540"/>
      <c r="B56" s="404"/>
      <c r="C56" s="421"/>
      <c r="D56" s="423"/>
      <c r="E56" s="434"/>
      <c r="F56" s="518"/>
      <c r="G56" s="518"/>
      <c r="H56" s="46">
        <v>42998</v>
      </c>
      <c r="I56" s="103">
        <v>4955.5</v>
      </c>
      <c r="J56" s="174"/>
      <c r="K56" s="181"/>
    </row>
    <row r="57" spans="1:11" ht="12.75">
      <c r="A57" s="541">
        <v>24</v>
      </c>
      <c r="B57" s="542" t="s">
        <v>123</v>
      </c>
      <c r="C57" s="524">
        <v>2402808</v>
      </c>
      <c r="D57" s="467" t="s">
        <v>975</v>
      </c>
      <c r="E57" s="463">
        <v>488</v>
      </c>
      <c r="F57" s="543">
        <v>8296</v>
      </c>
      <c r="G57" s="543">
        <v>24888</v>
      </c>
      <c r="H57" s="171">
        <v>42845</v>
      </c>
      <c r="I57" s="169">
        <v>4148</v>
      </c>
      <c r="J57" s="175"/>
      <c r="K57" s="182"/>
    </row>
    <row r="58" spans="1:11" ht="12.75">
      <c r="A58" s="541"/>
      <c r="B58" s="542"/>
      <c r="C58" s="524"/>
      <c r="D58" s="467"/>
      <c r="E58" s="463"/>
      <c r="F58" s="543"/>
      <c r="G58" s="543"/>
      <c r="H58" s="171">
        <v>42875</v>
      </c>
      <c r="I58" s="169">
        <v>4148</v>
      </c>
      <c r="J58" s="175"/>
      <c r="K58" s="182"/>
    </row>
    <row r="59" spans="1:11" ht="12.75">
      <c r="A59" s="541"/>
      <c r="B59" s="542"/>
      <c r="C59" s="524"/>
      <c r="D59" s="467"/>
      <c r="E59" s="463"/>
      <c r="F59" s="543"/>
      <c r="G59" s="543"/>
      <c r="H59" s="171">
        <v>42906</v>
      </c>
      <c r="I59" s="169">
        <v>4148</v>
      </c>
      <c r="J59" s="175"/>
      <c r="K59" s="182"/>
    </row>
    <row r="60" spans="1:11" ht="12.75">
      <c r="A60" s="541"/>
      <c r="B60" s="542"/>
      <c r="C60" s="524"/>
      <c r="D60" s="467"/>
      <c r="E60" s="463"/>
      <c r="F60" s="543"/>
      <c r="G60" s="543"/>
      <c r="H60" s="171">
        <v>42936</v>
      </c>
      <c r="I60" s="169">
        <v>4148</v>
      </c>
      <c r="J60" s="175"/>
      <c r="K60" s="182"/>
    </row>
    <row r="61" spans="1:11" ht="12.75">
      <c r="A61" s="541"/>
      <c r="B61" s="542"/>
      <c r="C61" s="524"/>
      <c r="D61" s="467"/>
      <c r="E61" s="463"/>
      <c r="F61" s="543"/>
      <c r="G61" s="543"/>
      <c r="H61" s="171">
        <v>42967</v>
      </c>
      <c r="I61" s="169">
        <v>4148</v>
      </c>
      <c r="J61" s="175"/>
      <c r="K61" s="182"/>
    </row>
    <row r="62" spans="1:11" ht="12.75">
      <c r="A62" s="541"/>
      <c r="B62" s="542"/>
      <c r="C62" s="524"/>
      <c r="D62" s="467"/>
      <c r="E62" s="463"/>
      <c r="F62" s="543"/>
      <c r="G62" s="543"/>
      <c r="H62" s="171">
        <v>42998</v>
      </c>
      <c r="I62" s="169">
        <v>4148</v>
      </c>
      <c r="J62" s="175"/>
      <c r="K62" s="182"/>
    </row>
    <row r="63" spans="1:11" ht="12.75">
      <c r="A63" s="540">
        <v>24</v>
      </c>
      <c r="B63" s="404" t="s">
        <v>123</v>
      </c>
      <c r="C63" s="421">
        <v>2403509</v>
      </c>
      <c r="D63" s="423" t="s">
        <v>976</v>
      </c>
      <c r="E63" s="434">
        <v>161</v>
      </c>
      <c r="F63" s="518">
        <v>2737</v>
      </c>
      <c r="G63" s="518">
        <v>8211</v>
      </c>
      <c r="H63" s="46">
        <v>42845</v>
      </c>
      <c r="I63" s="103">
        <v>1368.5</v>
      </c>
      <c r="J63" s="174">
        <v>42850</v>
      </c>
      <c r="K63" s="181">
        <v>1368.5</v>
      </c>
    </row>
    <row r="64" spans="1:11" ht="12.75">
      <c r="A64" s="540"/>
      <c r="B64" s="404"/>
      <c r="C64" s="421"/>
      <c r="D64" s="423"/>
      <c r="E64" s="434"/>
      <c r="F64" s="518"/>
      <c r="G64" s="518"/>
      <c r="H64" s="46">
        <v>42875</v>
      </c>
      <c r="I64" s="103">
        <v>1368.5</v>
      </c>
      <c r="J64" s="174">
        <v>42908</v>
      </c>
      <c r="K64" s="181">
        <v>1368.5</v>
      </c>
    </row>
    <row r="65" spans="1:11" ht="12.75">
      <c r="A65" s="540"/>
      <c r="B65" s="404"/>
      <c r="C65" s="421"/>
      <c r="D65" s="423"/>
      <c r="E65" s="434"/>
      <c r="F65" s="518"/>
      <c r="G65" s="518"/>
      <c r="H65" s="46">
        <v>42906</v>
      </c>
      <c r="I65" s="103">
        <v>1368.5</v>
      </c>
      <c r="J65" s="174">
        <v>42906</v>
      </c>
      <c r="K65" s="181">
        <v>1368.5</v>
      </c>
    </row>
    <row r="66" spans="1:11" ht="12.75">
      <c r="A66" s="540"/>
      <c r="B66" s="404"/>
      <c r="C66" s="421"/>
      <c r="D66" s="423"/>
      <c r="E66" s="434"/>
      <c r="F66" s="518"/>
      <c r="G66" s="518"/>
      <c r="H66" s="46">
        <v>42936</v>
      </c>
      <c r="I66" s="103">
        <v>1368.5</v>
      </c>
      <c r="J66" s="174">
        <v>42936</v>
      </c>
      <c r="K66" s="181">
        <v>1368.5</v>
      </c>
    </row>
    <row r="67" spans="1:11" ht="12.75">
      <c r="A67" s="540"/>
      <c r="B67" s="404"/>
      <c r="C67" s="421"/>
      <c r="D67" s="423"/>
      <c r="E67" s="434"/>
      <c r="F67" s="518"/>
      <c r="G67" s="518"/>
      <c r="H67" s="46">
        <v>42967</v>
      </c>
      <c r="I67" s="103">
        <v>1368.5</v>
      </c>
      <c r="J67" s="174">
        <v>42968</v>
      </c>
      <c r="K67" s="181">
        <v>1368.5</v>
      </c>
    </row>
    <row r="68" spans="1:11" ht="12.75">
      <c r="A68" s="540"/>
      <c r="B68" s="404"/>
      <c r="C68" s="421"/>
      <c r="D68" s="423"/>
      <c r="E68" s="434"/>
      <c r="F68" s="518"/>
      <c r="G68" s="518"/>
      <c r="H68" s="46">
        <v>42998</v>
      </c>
      <c r="I68" s="103">
        <v>1368.5</v>
      </c>
      <c r="J68" s="174"/>
      <c r="K68" s="181"/>
    </row>
    <row r="69" spans="1:11" ht="12.75">
      <c r="A69" s="541">
        <v>24</v>
      </c>
      <c r="B69" s="542" t="s">
        <v>123</v>
      </c>
      <c r="C69" s="524">
        <v>2403756</v>
      </c>
      <c r="D69" s="467" t="s">
        <v>977</v>
      </c>
      <c r="E69" s="463">
        <v>106</v>
      </c>
      <c r="F69" s="543">
        <v>1802</v>
      </c>
      <c r="G69" s="543">
        <v>5406</v>
      </c>
      <c r="H69" s="171">
        <v>42845</v>
      </c>
      <c r="I69" s="169">
        <v>1081.2</v>
      </c>
      <c r="J69" s="550">
        <v>42968</v>
      </c>
      <c r="K69" s="553">
        <v>5406</v>
      </c>
    </row>
    <row r="70" spans="1:11" ht="12.75">
      <c r="A70" s="541"/>
      <c r="B70" s="542"/>
      <c r="C70" s="524"/>
      <c r="D70" s="467"/>
      <c r="E70" s="463"/>
      <c r="F70" s="543"/>
      <c r="G70" s="543"/>
      <c r="H70" s="171">
        <v>42875</v>
      </c>
      <c r="I70" s="169">
        <v>1081.2</v>
      </c>
      <c r="J70" s="551"/>
      <c r="K70" s="554"/>
    </row>
    <row r="71" spans="1:11" ht="12.75">
      <c r="A71" s="541"/>
      <c r="B71" s="542"/>
      <c r="C71" s="524"/>
      <c r="D71" s="467"/>
      <c r="E71" s="463"/>
      <c r="F71" s="543"/>
      <c r="G71" s="543"/>
      <c r="H71" s="171">
        <v>42906</v>
      </c>
      <c r="I71" s="169">
        <v>1081.2</v>
      </c>
      <c r="J71" s="551"/>
      <c r="K71" s="554"/>
    </row>
    <row r="72" spans="1:11" ht="12.75">
      <c r="A72" s="541"/>
      <c r="B72" s="542"/>
      <c r="C72" s="524"/>
      <c r="D72" s="467"/>
      <c r="E72" s="463"/>
      <c r="F72" s="543"/>
      <c r="G72" s="543"/>
      <c r="H72" s="171">
        <v>42936</v>
      </c>
      <c r="I72" s="169">
        <v>1081.2</v>
      </c>
      <c r="J72" s="551"/>
      <c r="K72" s="554"/>
    </row>
    <row r="73" spans="1:12" ht="12.75">
      <c r="A73" s="541"/>
      <c r="B73" s="542"/>
      <c r="C73" s="524"/>
      <c r="D73" s="467"/>
      <c r="E73" s="463"/>
      <c r="F73" s="543"/>
      <c r="G73" s="543"/>
      <c r="H73" s="171">
        <v>42967</v>
      </c>
      <c r="I73" s="169">
        <v>1081.2</v>
      </c>
      <c r="J73" s="552"/>
      <c r="K73" s="555"/>
      <c r="L73" s="13"/>
    </row>
    <row r="74" spans="1:11" ht="12.75">
      <c r="A74" s="540">
        <v>24</v>
      </c>
      <c r="B74" s="404" t="s">
        <v>123</v>
      </c>
      <c r="C74" s="421">
        <v>2404101</v>
      </c>
      <c r="D74" s="423" t="s">
        <v>978</v>
      </c>
      <c r="E74" s="434">
        <v>53</v>
      </c>
      <c r="F74" s="518">
        <v>901</v>
      </c>
      <c r="G74" s="518">
        <v>2703</v>
      </c>
      <c r="H74" s="46">
        <v>42845</v>
      </c>
      <c r="I74" s="103">
        <v>901</v>
      </c>
      <c r="J74" s="174">
        <v>42845</v>
      </c>
      <c r="K74" s="181">
        <v>901</v>
      </c>
    </row>
    <row r="75" spans="1:11" ht="12.75">
      <c r="A75" s="540"/>
      <c r="B75" s="404"/>
      <c r="C75" s="421"/>
      <c r="D75" s="423"/>
      <c r="E75" s="434"/>
      <c r="F75" s="518"/>
      <c r="G75" s="518"/>
      <c r="H75" s="46">
        <v>42875</v>
      </c>
      <c r="I75" s="103">
        <v>901</v>
      </c>
      <c r="J75" s="174">
        <v>42877</v>
      </c>
      <c r="K75" s="181">
        <v>901</v>
      </c>
    </row>
    <row r="76" spans="1:11" ht="12.75">
      <c r="A76" s="540"/>
      <c r="B76" s="404"/>
      <c r="C76" s="421"/>
      <c r="D76" s="423"/>
      <c r="E76" s="434"/>
      <c r="F76" s="518"/>
      <c r="G76" s="518"/>
      <c r="H76" s="46">
        <v>42906</v>
      </c>
      <c r="I76" s="103">
        <v>901</v>
      </c>
      <c r="J76" s="174">
        <v>42914</v>
      </c>
      <c r="K76" s="181">
        <v>901</v>
      </c>
    </row>
    <row r="77" spans="1:11" ht="12.75">
      <c r="A77" s="541">
        <v>24</v>
      </c>
      <c r="B77" s="542" t="s">
        <v>123</v>
      </c>
      <c r="C77" s="524">
        <v>2404200</v>
      </c>
      <c r="D77" s="467" t="s">
        <v>979</v>
      </c>
      <c r="E77" s="463">
        <v>188</v>
      </c>
      <c r="F77" s="543">
        <v>3196</v>
      </c>
      <c r="G77" s="543">
        <v>9588</v>
      </c>
      <c r="H77" s="171">
        <v>42845</v>
      </c>
      <c r="I77" s="169">
        <v>1598</v>
      </c>
      <c r="J77" s="175">
        <v>42844</v>
      </c>
      <c r="K77" s="182">
        <v>1598</v>
      </c>
    </row>
    <row r="78" spans="1:11" ht="12.75">
      <c r="A78" s="541"/>
      <c r="B78" s="542"/>
      <c r="C78" s="524"/>
      <c r="D78" s="467"/>
      <c r="E78" s="463"/>
      <c r="F78" s="543"/>
      <c r="G78" s="543"/>
      <c r="H78" s="171">
        <v>42875</v>
      </c>
      <c r="I78" s="169">
        <v>1598</v>
      </c>
      <c r="J78" s="175">
        <v>42877</v>
      </c>
      <c r="K78" s="182">
        <v>1598</v>
      </c>
    </row>
    <row r="79" spans="1:11" ht="12.75">
      <c r="A79" s="541"/>
      <c r="B79" s="542"/>
      <c r="C79" s="524"/>
      <c r="D79" s="467"/>
      <c r="E79" s="463"/>
      <c r="F79" s="543"/>
      <c r="G79" s="543"/>
      <c r="H79" s="171">
        <v>42906</v>
      </c>
      <c r="I79" s="169">
        <v>1598</v>
      </c>
      <c r="J79" s="175">
        <v>42906</v>
      </c>
      <c r="K79" s="182">
        <v>1598</v>
      </c>
    </row>
    <row r="80" spans="1:11" ht="12.75">
      <c r="A80" s="541"/>
      <c r="B80" s="542"/>
      <c r="C80" s="524"/>
      <c r="D80" s="467"/>
      <c r="E80" s="463"/>
      <c r="F80" s="543"/>
      <c r="G80" s="543"/>
      <c r="H80" s="171">
        <v>42936</v>
      </c>
      <c r="I80" s="169">
        <v>1598</v>
      </c>
      <c r="J80" s="175">
        <v>42942</v>
      </c>
      <c r="K80" s="182">
        <v>1598</v>
      </c>
    </row>
    <row r="81" spans="1:11" ht="12.75">
      <c r="A81" s="541"/>
      <c r="B81" s="542"/>
      <c r="C81" s="524"/>
      <c r="D81" s="467"/>
      <c r="E81" s="463"/>
      <c r="F81" s="543"/>
      <c r="G81" s="543"/>
      <c r="H81" s="171">
        <v>42967</v>
      </c>
      <c r="I81" s="169">
        <v>1598</v>
      </c>
      <c r="J81" s="175">
        <v>42968</v>
      </c>
      <c r="K81" s="182">
        <v>1598</v>
      </c>
    </row>
    <row r="82" spans="1:11" ht="12.75">
      <c r="A82" s="541"/>
      <c r="B82" s="542"/>
      <c r="C82" s="524"/>
      <c r="D82" s="467"/>
      <c r="E82" s="463"/>
      <c r="F82" s="543"/>
      <c r="G82" s="543"/>
      <c r="H82" s="171">
        <v>42998</v>
      </c>
      <c r="I82" s="169">
        <v>1598</v>
      </c>
      <c r="J82" s="175"/>
      <c r="K82" s="182"/>
    </row>
    <row r="83" spans="1:11" ht="12.75">
      <c r="A83" s="540">
        <v>24</v>
      </c>
      <c r="B83" s="404" t="s">
        <v>123</v>
      </c>
      <c r="C83" s="421">
        <v>2404507</v>
      </c>
      <c r="D83" s="423" t="s">
        <v>980</v>
      </c>
      <c r="E83" s="434">
        <v>55</v>
      </c>
      <c r="F83" s="518">
        <v>935</v>
      </c>
      <c r="G83" s="518">
        <v>2805</v>
      </c>
      <c r="H83" s="46">
        <v>42845</v>
      </c>
      <c r="I83" s="103">
        <v>935</v>
      </c>
      <c r="J83" s="174"/>
      <c r="K83" s="181"/>
    </row>
    <row r="84" spans="1:11" ht="12.75">
      <c r="A84" s="540"/>
      <c r="B84" s="404"/>
      <c r="C84" s="421"/>
      <c r="D84" s="423"/>
      <c r="E84" s="434"/>
      <c r="F84" s="518"/>
      <c r="G84" s="518"/>
      <c r="H84" s="46">
        <v>42875</v>
      </c>
      <c r="I84" s="103">
        <v>935</v>
      </c>
      <c r="J84" s="174"/>
      <c r="K84" s="181"/>
    </row>
    <row r="85" spans="1:11" ht="12.75">
      <c r="A85" s="540"/>
      <c r="B85" s="404"/>
      <c r="C85" s="421"/>
      <c r="D85" s="423"/>
      <c r="E85" s="434"/>
      <c r="F85" s="518"/>
      <c r="G85" s="518"/>
      <c r="H85" s="46">
        <v>42906</v>
      </c>
      <c r="I85" s="103">
        <v>935</v>
      </c>
      <c r="J85" s="174"/>
      <c r="K85" s="181"/>
    </row>
    <row r="86" spans="1:11" ht="12.75">
      <c r="A86" s="541">
        <v>24</v>
      </c>
      <c r="B86" s="542" t="s">
        <v>123</v>
      </c>
      <c r="C86" s="524">
        <v>2404606</v>
      </c>
      <c r="D86" s="467" t="s">
        <v>981</v>
      </c>
      <c r="E86" s="463">
        <v>260</v>
      </c>
      <c r="F86" s="543">
        <v>4420</v>
      </c>
      <c r="G86" s="543">
        <v>13260</v>
      </c>
      <c r="H86" s="171">
        <v>42845</v>
      </c>
      <c r="I86" s="169">
        <v>2210</v>
      </c>
      <c r="J86" s="175"/>
      <c r="K86" s="182"/>
    </row>
    <row r="87" spans="1:11" ht="12.75">
      <c r="A87" s="541"/>
      <c r="B87" s="542"/>
      <c r="C87" s="524"/>
      <c r="D87" s="467"/>
      <c r="E87" s="463"/>
      <c r="F87" s="543"/>
      <c r="G87" s="543"/>
      <c r="H87" s="171">
        <v>42875</v>
      </c>
      <c r="I87" s="169">
        <v>2210</v>
      </c>
      <c r="J87" s="175"/>
      <c r="K87" s="182"/>
    </row>
    <row r="88" spans="1:11" ht="12.75">
      <c r="A88" s="541"/>
      <c r="B88" s="542"/>
      <c r="C88" s="524"/>
      <c r="D88" s="467"/>
      <c r="E88" s="463"/>
      <c r="F88" s="543"/>
      <c r="G88" s="543"/>
      <c r="H88" s="171">
        <v>42906</v>
      </c>
      <c r="I88" s="169">
        <v>2210</v>
      </c>
      <c r="J88" s="175"/>
      <c r="K88" s="182"/>
    </row>
    <row r="89" spans="1:11" ht="12.75">
      <c r="A89" s="541"/>
      <c r="B89" s="542"/>
      <c r="C89" s="524"/>
      <c r="D89" s="467"/>
      <c r="E89" s="463"/>
      <c r="F89" s="543"/>
      <c r="G89" s="543"/>
      <c r="H89" s="171">
        <v>42936</v>
      </c>
      <c r="I89" s="169">
        <v>2210</v>
      </c>
      <c r="J89" s="175"/>
      <c r="K89" s="182"/>
    </row>
    <row r="90" spans="1:11" ht="12.75">
      <c r="A90" s="541"/>
      <c r="B90" s="542"/>
      <c r="C90" s="524"/>
      <c r="D90" s="467"/>
      <c r="E90" s="463"/>
      <c r="F90" s="543"/>
      <c r="G90" s="543"/>
      <c r="H90" s="171">
        <v>42967</v>
      </c>
      <c r="I90" s="169">
        <v>2210</v>
      </c>
      <c r="J90" s="175"/>
      <c r="K90" s="182"/>
    </row>
    <row r="91" spans="1:11" ht="12.75">
      <c r="A91" s="541"/>
      <c r="B91" s="542"/>
      <c r="C91" s="524"/>
      <c r="D91" s="467"/>
      <c r="E91" s="463"/>
      <c r="F91" s="543"/>
      <c r="G91" s="543"/>
      <c r="H91" s="171">
        <v>42998</v>
      </c>
      <c r="I91" s="169">
        <v>2210</v>
      </c>
      <c r="J91" s="175"/>
      <c r="K91" s="182"/>
    </row>
    <row r="92" spans="1:11" ht="12.75">
      <c r="A92" s="540">
        <v>24</v>
      </c>
      <c r="B92" s="404" t="s">
        <v>123</v>
      </c>
      <c r="C92" s="421">
        <v>2405009</v>
      </c>
      <c r="D92" s="423" t="s">
        <v>982</v>
      </c>
      <c r="E92" s="434">
        <v>211</v>
      </c>
      <c r="F92" s="518">
        <v>3587</v>
      </c>
      <c r="G92" s="518">
        <v>10761</v>
      </c>
      <c r="H92" s="46">
        <v>42845</v>
      </c>
      <c r="I92" s="103">
        <v>1793.5</v>
      </c>
      <c r="J92" s="174"/>
      <c r="K92" s="181"/>
    </row>
    <row r="93" spans="1:11" ht="12.75">
      <c r="A93" s="540"/>
      <c r="B93" s="404"/>
      <c r="C93" s="421"/>
      <c r="D93" s="423"/>
      <c r="E93" s="434"/>
      <c r="F93" s="518"/>
      <c r="G93" s="518"/>
      <c r="H93" s="46">
        <v>42875</v>
      </c>
      <c r="I93" s="103">
        <v>1793.5</v>
      </c>
      <c r="J93" s="174"/>
      <c r="K93" s="181"/>
    </row>
    <row r="94" spans="1:11" ht="12.75">
      <c r="A94" s="540"/>
      <c r="B94" s="404"/>
      <c r="C94" s="421"/>
      <c r="D94" s="423"/>
      <c r="E94" s="434"/>
      <c r="F94" s="518"/>
      <c r="G94" s="518"/>
      <c r="H94" s="46">
        <v>42906</v>
      </c>
      <c r="I94" s="103">
        <v>1793.5</v>
      </c>
      <c r="J94" s="174"/>
      <c r="K94" s="181"/>
    </row>
    <row r="95" spans="1:11" ht="12.75">
      <c r="A95" s="540"/>
      <c r="B95" s="404"/>
      <c r="C95" s="421"/>
      <c r="D95" s="423"/>
      <c r="E95" s="434"/>
      <c r="F95" s="518"/>
      <c r="G95" s="518"/>
      <c r="H95" s="46">
        <v>42936</v>
      </c>
      <c r="I95" s="103">
        <v>1793.5</v>
      </c>
      <c r="J95" s="174"/>
      <c r="K95" s="181"/>
    </row>
    <row r="96" spans="1:11" ht="12.75">
      <c r="A96" s="540"/>
      <c r="B96" s="404"/>
      <c r="C96" s="421"/>
      <c r="D96" s="423"/>
      <c r="E96" s="434"/>
      <c r="F96" s="518"/>
      <c r="G96" s="518"/>
      <c r="H96" s="46">
        <v>42967</v>
      </c>
      <c r="I96" s="103">
        <v>1793.5</v>
      </c>
      <c r="J96" s="174"/>
      <c r="K96" s="181"/>
    </row>
    <row r="97" spans="1:11" ht="12.75">
      <c r="A97" s="540"/>
      <c r="B97" s="404"/>
      <c r="C97" s="421"/>
      <c r="D97" s="423"/>
      <c r="E97" s="434"/>
      <c r="F97" s="518"/>
      <c r="G97" s="518"/>
      <c r="H97" s="46">
        <v>42998</v>
      </c>
      <c r="I97" s="103">
        <v>1793.5</v>
      </c>
      <c r="J97" s="174"/>
      <c r="K97" s="181"/>
    </row>
    <row r="98" spans="1:11" ht="12.75">
      <c r="A98" s="541">
        <v>24</v>
      </c>
      <c r="B98" s="542" t="s">
        <v>123</v>
      </c>
      <c r="C98" s="524">
        <v>2405108</v>
      </c>
      <c r="D98" s="467" t="s">
        <v>983</v>
      </c>
      <c r="E98" s="463">
        <v>156</v>
      </c>
      <c r="F98" s="543">
        <v>2652</v>
      </c>
      <c r="G98" s="543">
        <v>7956</v>
      </c>
      <c r="H98" s="171">
        <v>42845</v>
      </c>
      <c r="I98" s="169">
        <v>1326</v>
      </c>
      <c r="J98" s="175"/>
      <c r="K98" s="182"/>
    </row>
    <row r="99" spans="1:11" ht="12.75">
      <c r="A99" s="541"/>
      <c r="B99" s="542"/>
      <c r="C99" s="524"/>
      <c r="D99" s="467"/>
      <c r="E99" s="463"/>
      <c r="F99" s="543"/>
      <c r="G99" s="543"/>
      <c r="H99" s="171">
        <v>42875</v>
      </c>
      <c r="I99" s="169">
        <v>1326</v>
      </c>
      <c r="J99" s="175"/>
      <c r="K99" s="182"/>
    </row>
    <row r="100" spans="1:11" ht="12.75">
      <c r="A100" s="541"/>
      <c r="B100" s="542"/>
      <c r="C100" s="524"/>
      <c r="D100" s="467"/>
      <c r="E100" s="463"/>
      <c r="F100" s="543"/>
      <c r="G100" s="543"/>
      <c r="H100" s="171">
        <v>42906</v>
      </c>
      <c r="I100" s="169">
        <v>1326</v>
      </c>
      <c r="J100" s="175"/>
      <c r="K100" s="182"/>
    </row>
    <row r="101" spans="1:11" ht="12.75">
      <c r="A101" s="541"/>
      <c r="B101" s="542"/>
      <c r="C101" s="524"/>
      <c r="D101" s="467"/>
      <c r="E101" s="463"/>
      <c r="F101" s="543"/>
      <c r="G101" s="543"/>
      <c r="H101" s="171">
        <v>42936</v>
      </c>
      <c r="I101" s="169">
        <v>1326</v>
      </c>
      <c r="J101" s="175"/>
      <c r="K101" s="182"/>
    </row>
    <row r="102" spans="1:11" ht="12.75">
      <c r="A102" s="541"/>
      <c r="B102" s="542"/>
      <c r="C102" s="524"/>
      <c r="D102" s="467"/>
      <c r="E102" s="463"/>
      <c r="F102" s="543"/>
      <c r="G102" s="543"/>
      <c r="H102" s="171">
        <v>42967</v>
      </c>
      <c r="I102" s="169">
        <v>1326</v>
      </c>
      <c r="J102" s="175"/>
      <c r="K102" s="182"/>
    </row>
    <row r="103" spans="1:11" ht="12.75">
      <c r="A103" s="541"/>
      <c r="B103" s="542"/>
      <c r="C103" s="524"/>
      <c r="D103" s="467"/>
      <c r="E103" s="463"/>
      <c r="F103" s="543"/>
      <c r="G103" s="543"/>
      <c r="H103" s="171">
        <v>42998</v>
      </c>
      <c r="I103" s="169">
        <v>1326</v>
      </c>
      <c r="J103" s="175"/>
      <c r="K103" s="182"/>
    </row>
    <row r="104" spans="1:11" ht="12.75">
      <c r="A104" s="540">
        <v>24</v>
      </c>
      <c r="B104" s="404" t="s">
        <v>123</v>
      </c>
      <c r="C104" s="421">
        <v>2405306</v>
      </c>
      <c r="D104" s="423" t="s">
        <v>984</v>
      </c>
      <c r="E104" s="434">
        <v>198</v>
      </c>
      <c r="F104" s="518">
        <v>3366</v>
      </c>
      <c r="G104" s="518">
        <v>10098</v>
      </c>
      <c r="H104" s="46">
        <v>42845</v>
      </c>
      <c r="I104" s="103">
        <v>1683</v>
      </c>
      <c r="J104" s="174">
        <v>42845</v>
      </c>
      <c r="K104" s="181">
        <v>1683</v>
      </c>
    </row>
    <row r="105" spans="1:12" ht="12.75">
      <c r="A105" s="540"/>
      <c r="B105" s="404"/>
      <c r="C105" s="421"/>
      <c r="D105" s="423"/>
      <c r="E105" s="434"/>
      <c r="F105" s="518"/>
      <c r="G105" s="518"/>
      <c r="H105" s="46">
        <v>42875</v>
      </c>
      <c r="I105" s="103">
        <v>1683</v>
      </c>
      <c r="J105" s="174">
        <v>42877</v>
      </c>
      <c r="K105" s="181">
        <v>1683</v>
      </c>
      <c r="L105" s="7"/>
    </row>
    <row r="106" spans="1:12" ht="12.75">
      <c r="A106" s="540"/>
      <c r="B106" s="404"/>
      <c r="C106" s="421"/>
      <c r="D106" s="423"/>
      <c r="E106" s="434"/>
      <c r="F106" s="518"/>
      <c r="G106" s="518"/>
      <c r="H106" s="46">
        <v>42906</v>
      </c>
      <c r="I106" s="103">
        <v>1683</v>
      </c>
      <c r="J106" s="174">
        <v>42905</v>
      </c>
      <c r="K106" s="181">
        <v>1683</v>
      </c>
      <c r="L106" s="7"/>
    </row>
    <row r="107" spans="1:12" ht="12.75">
      <c r="A107" s="540"/>
      <c r="B107" s="404"/>
      <c r="C107" s="421"/>
      <c r="D107" s="423"/>
      <c r="E107" s="434"/>
      <c r="F107" s="518"/>
      <c r="G107" s="518"/>
      <c r="H107" s="46">
        <v>42936</v>
      </c>
      <c r="I107" s="103">
        <v>1683</v>
      </c>
      <c r="J107" s="174">
        <v>42935</v>
      </c>
      <c r="K107" s="181">
        <v>1683</v>
      </c>
      <c r="L107" s="7"/>
    </row>
    <row r="108" spans="1:12" ht="12.75">
      <c r="A108" s="540"/>
      <c r="B108" s="404"/>
      <c r="C108" s="421"/>
      <c r="D108" s="423"/>
      <c r="E108" s="434"/>
      <c r="F108" s="518"/>
      <c r="G108" s="518"/>
      <c r="H108" s="46">
        <v>42967</v>
      </c>
      <c r="I108" s="103">
        <v>1683</v>
      </c>
      <c r="J108" s="174">
        <v>42982</v>
      </c>
      <c r="K108" s="181">
        <v>1683</v>
      </c>
      <c r="L108" s="177"/>
    </row>
    <row r="109" spans="1:12" ht="12.75">
      <c r="A109" s="540"/>
      <c r="B109" s="404"/>
      <c r="C109" s="421"/>
      <c r="D109" s="423"/>
      <c r="E109" s="434"/>
      <c r="F109" s="518"/>
      <c r="G109" s="518"/>
      <c r="H109" s="46">
        <v>42998</v>
      </c>
      <c r="I109" s="103">
        <v>1683</v>
      </c>
      <c r="J109" s="174"/>
      <c r="K109" s="181"/>
      <c r="L109" s="7"/>
    </row>
    <row r="110" spans="1:12" ht="12.75">
      <c r="A110" s="541">
        <v>24</v>
      </c>
      <c r="B110" s="542" t="s">
        <v>123</v>
      </c>
      <c r="C110" s="524">
        <v>2405405</v>
      </c>
      <c r="D110" s="467" t="s">
        <v>985</v>
      </c>
      <c r="E110" s="463">
        <v>605</v>
      </c>
      <c r="F110" s="543">
        <v>10285</v>
      </c>
      <c r="G110" s="543">
        <v>30855</v>
      </c>
      <c r="H110" s="171">
        <v>42845</v>
      </c>
      <c r="I110" s="169">
        <v>5142.5</v>
      </c>
      <c r="J110" s="175"/>
      <c r="K110" s="182"/>
      <c r="L110" s="7"/>
    </row>
    <row r="111" spans="1:12" ht="12.75">
      <c r="A111" s="541"/>
      <c r="B111" s="542"/>
      <c r="C111" s="524"/>
      <c r="D111" s="467"/>
      <c r="E111" s="463"/>
      <c r="F111" s="543"/>
      <c r="G111" s="543"/>
      <c r="H111" s="171">
        <v>42875</v>
      </c>
      <c r="I111" s="169">
        <v>5142.5</v>
      </c>
      <c r="J111" s="175"/>
      <c r="K111" s="182"/>
      <c r="L111" s="176"/>
    </row>
    <row r="112" spans="1:11" ht="12.75">
      <c r="A112" s="541"/>
      <c r="B112" s="542"/>
      <c r="C112" s="524"/>
      <c r="D112" s="467"/>
      <c r="E112" s="463"/>
      <c r="F112" s="543"/>
      <c r="G112" s="543"/>
      <c r="H112" s="171">
        <v>42906</v>
      </c>
      <c r="I112" s="169">
        <v>5142.5</v>
      </c>
      <c r="J112" s="175"/>
      <c r="K112" s="182"/>
    </row>
    <row r="113" spans="1:11" ht="12.75">
      <c r="A113" s="541"/>
      <c r="B113" s="542"/>
      <c r="C113" s="524"/>
      <c r="D113" s="467"/>
      <c r="E113" s="463"/>
      <c r="F113" s="543"/>
      <c r="G113" s="543"/>
      <c r="H113" s="171">
        <v>42936</v>
      </c>
      <c r="I113" s="169">
        <v>5142.5</v>
      </c>
      <c r="J113" s="175"/>
      <c r="K113" s="182"/>
    </row>
    <row r="114" spans="1:11" ht="12.75">
      <c r="A114" s="541"/>
      <c r="B114" s="542"/>
      <c r="C114" s="524"/>
      <c r="D114" s="467"/>
      <c r="E114" s="463"/>
      <c r="F114" s="543"/>
      <c r="G114" s="543"/>
      <c r="H114" s="171">
        <v>42967</v>
      </c>
      <c r="I114" s="169">
        <v>5142.5</v>
      </c>
      <c r="J114" s="175"/>
      <c r="K114" s="182"/>
    </row>
    <row r="115" spans="1:11" ht="12.75">
      <c r="A115" s="541"/>
      <c r="B115" s="542"/>
      <c r="C115" s="524"/>
      <c r="D115" s="467"/>
      <c r="E115" s="463"/>
      <c r="F115" s="543"/>
      <c r="G115" s="543"/>
      <c r="H115" s="171">
        <v>42998</v>
      </c>
      <c r="I115" s="169">
        <v>5142.5</v>
      </c>
      <c r="J115" s="175"/>
      <c r="K115" s="182"/>
    </row>
    <row r="116" spans="1:11" ht="12.75">
      <c r="A116" s="540">
        <v>24</v>
      </c>
      <c r="B116" s="404" t="s">
        <v>123</v>
      </c>
      <c r="C116" s="421">
        <v>2405504</v>
      </c>
      <c r="D116" s="423" t="s">
        <v>986</v>
      </c>
      <c r="E116" s="434">
        <v>272</v>
      </c>
      <c r="F116" s="518">
        <v>4624</v>
      </c>
      <c r="G116" s="518">
        <v>13872</v>
      </c>
      <c r="H116" s="46">
        <v>42845</v>
      </c>
      <c r="I116" s="103">
        <v>2312</v>
      </c>
      <c r="J116" s="174"/>
      <c r="K116" s="181"/>
    </row>
    <row r="117" spans="1:11" ht="12.75">
      <c r="A117" s="540"/>
      <c r="B117" s="404"/>
      <c r="C117" s="421"/>
      <c r="D117" s="423"/>
      <c r="E117" s="434"/>
      <c r="F117" s="518"/>
      <c r="G117" s="518"/>
      <c r="H117" s="46">
        <v>42875</v>
      </c>
      <c r="I117" s="103">
        <v>2312</v>
      </c>
      <c r="J117" s="174"/>
      <c r="K117" s="181"/>
    </row>
    <row r="118" spans="1:11" ht="12.75">
      <c r="A118" s="540"/>
      <c r="B118" s="404"/>
      <c r="C118" s="421"/>
      <c r="D118" s="423"/>
      <c r="E118" s="434"/>
      <c r="F118" s="518"/>
      <c r="G118" s="518"/>
      <c r="H118" s="46">
        <v>42906</v>
      </c>
      <c r="I118" s="103">
        <v>2312</v>
      </c>
      <c r="J118" s="174"/>
      <c r="K118" s="181"/>
    </row>
    <row r="119" spans="1:11" ht="12.75">
      <c r="A119" s="540"/>
      <c r="B119" s="404"/>
      <c r="C119" s="421"/>
      <c r="D119" s="423"/>
      <c r="E119" s="434"/>
      <c r="F119" s="518"/>
      <c r="G119" s="518"/>
      <c r="H119" s="46">
        <v>42936</v>
      </c>
      <c r="I119" s="103">
        <v>2312</v>
      </c>
      <c r="J119" s="174"/>
      <c r="K119" s="181"/>
    </row>
    <row r="120" spans="1:11" ht="12.75">
      <c r="A120" s="540"/>
      <c r="B120" s="404"/>
      <c r="C120" s="421"/>
      <c r="D120" s="423"/>
      <c r="E120" s="434"/>
      <c r="F120" s="518"/>
      <c r="G120" s="518"/>
      <c r="H120" s="46">
        <v>42967</v>
      </c>
      <c r="I120" s="103">
        <v>2312</v>
      </c>
      <c r="J120" s="174"/>
      <c r="K120" s="181"/>
    </row>
    <row r="121" spans="1:11" ht="12.75">
      <c r="A121" s="540"/>
      <c r="B121" s="404"/>
      <c r="C121" s="421"/>
      <c r="D121" s="423"/>
      <c r="E121" s="434"/>
      <c r="F121" s="518"/>
      <c r="G121" s="518"/>
      <c r="H121" s="46">
        <v>42998</v>
      </c>
      <c r="I121" s="103">
        <v>2312</v>
      </c>
      <c r="J121" s="174"/>
      <c r="K121" s="181"/>
    </row>
    <row r="122" spans="1:11" ht="12.75">
      <c r="A122" s="541">
        <v>24</v>
      </c>
      <c r="B122" s="542" t="s">
        <v>123</v>
      </c>
      <c r="C122" s="524">
        <v>2405801</v>
      </c>
      <c r="D122" s="467" t="s">
        <v>987</v>
      </c>
      <c r="E122" s="463">
        <v>653</v>
      </c>
      <c r="F122" s="543">
        <v>11101</v>
      </c>
      <c r="G122" s="543">
        <v>33303</v>
      </c>
      <c r="H122" s="171">
        <v>42845</v>
      </c>
      <c r="I122" s="169">
        <v>5550.5</v>
      </c>
      <c r="J122" s="175"/>
      <c r="K122" s="182"/>
    </row>
    <row r="123" spans="1:11" ht="12.75">
      <c r="A123" s="541"/>
      <c r="B123" s="542"/>
      <c r="C123" s="524"/>
      <c r="D123" s="467"/>
      <c r="E123" s="463"/>
      <c r="F123" s="543"/>
      <c r="G123" s="543"/>
      <c r="H123" s="171">
        <v>42875</v>
      </c>
      <c r="I123" s="169">
        <v>5550.5</v>
      </c>
      <c r="J123" s="175"/>
      <c r="K123" s="182"/>
    </row>
    <row r="124" spans="1:11" ht="12.75">
      <c r="A124" s="541"/>
      <c r="B124" s="542"/>
      <c r="C124" s="524"/>
      <c r="D124" s="467"/>
      <c r="E124" s="463"/>
      <c r="F124" s="543"/>
      <c r="G124" s="543"/>
      <c r="H124" s="171">
        <v>42906</v>
      </c>
      <c r="I124" s="169">
        <v>5550.5</v>
      </c>
      <c r="J124" s="175"/>
      <c r="K124" s="182"/>
    </row>
    <row r="125" spans="1:11" ht="12.75">
      <c r="A125" s="541"/>
      <c r="B125" s="542"/>
      <c r="C125" s="524"/>
      <c r="D125" s="467"/>
      <c r="E125" s="463"/>
      <c r="F125" s="543"/>
      <c r="G125" s="543"/>
      <c r="H125" s="171">
        <v>42936</v>
      </c>
      <c r="I125" s="169">
        <v>5550.5</v>
      </c>
      <c r="J125" s="175"/>
      <c r="K125" s="182"/>
    </row>
    <row r="126" spans="1:11" ht="12.75">
      <c r="A126" s="541"/>
      <c r="B126" s="542"/>
      <c r="C126" s="524"/>
      <c r="D126" s="467"/>
      <c r="E126" s="463"/>
      <c r="F126" s="543"/>
      <c r="G126" s="543"/>
      <c r="H126" s="171">
        <v>42967</v>
      </c>
      <c r="I126" s="169">
        <v>5550.5</v>
      </c>
      <c r="J126" s="175"/>
      <c r="K126" s="182"/>
    </row>
    <row r="127" spans="1:11" ht="12.75">
      <c r="A127" s="541"/>
      <c r="B127" s="542"/>
      <c r="C127" s="524"/>
      <c r="D127" s="467"/>
      <c r="E127" s="463"/>
      <c r="F127" s="543"/>
      <c r="G127" s="543"/>
      <c r="H127" s="171">
        <v>42998</v>
      </c>
      <c r="I127" s="169">
        <v>5550.5</v>
      </c>
      <c r="J127" s="175"/>
      <c r="K127" s="182"/>
    </row>
    <row r="128" spans="1:11" ht="12.75">
      <c r="A128" s="540">
        <v>24</v>
      </c>
      <c r="B128" s="404" t="s">
        <v>123</v>
      </c>
      <c r="C128" s="421">
        <v>2406155</v>
      </c>
      <c r="D128" s="423" t="s">
        <v>988</v>
      </c>
      <c r="E128" s="434">
        <v>318</v>
      </c>
      <c r="F128" s="518">
        <v>5406</v>
      </c>
      <c r="G128" s="518">
        <v>16218</v>
      </c>
      <c r="H128" s="46">
        <v>42845</v>
      </c>
      <c r="I128" s="103">
        <v>2703</v>
      </c>
      <c r="J128" s="174">
        <v>42845</v>
      </c>
      <c r="K128" s="181">
        <v>2703</v>
      </c>
    </row>
    <row r="129" spans="1:11" ht="12.75">
      <c r="A129" s="540"/>
      <c r="B129" s="404"/>
      <c r="C129" s="421"/>
      <c r="D129" s="423"/>
      <c r="E129" s="434"/>
      <c r="F129" s="518"/>
      <c r="G129" s="518"/>
      <c r="H129" s="46">
        <v>42875</v>
      </c>
      <c r="I129" s="103">
        <v>2703</v>
      </c>
      <c r="J129" s="174">
        <v>42874</v>
      </c>
      <c r="K129" s="181">
        <v>2703</v>
      </c>
    </row>
    <row r="130" spans="1:11" ht="12.75">
      <c r="A130" s="540"/>
      <c r="B130" s="404"/>
      <c r="C130" s="421"/>
      <c r="D130" s="423"/>
      <c r="E130" s="434"/>
      <c r="F130" s="518"/>
      <c r="G130" s="518"/>
      <c r="H130" s="46">
        <v>42906</v>
      </c>
      <c r="I130" s="103">
        <v>2703</v>
      </c>
      <c r="J130" s="174">
        <v>42906</v>
      </c>
      <c r="K130" s="181">
        <v>2703</v>
      </c>
    </row>
    <row r="131" spans="1:11" ht="12.75">
      <c r="A131" s="540"/>
      <c r="B131" s="404"/>
      <c r="C131" s="421"/>
      <c r="D131" s="423"/>
      <c r="E131" s="434"/>
      <c r="F131" s="518"/>
      <c r="G131" s="518"/>
      <c r="H131" s="46">
        <v>42936</v>
      </c>
      <c r="I131" s="103">
        <v>2703</v>
      </c>
      <c r="J131" s="174">
        <v>42934</v>
      </c>
      <c r="K131" s="181">
        <v>2703</v>
      </c>
    </row>
    <row r="132" spans="1:11" ht="12.75">
      <c r="A132" s="540"/>
      <c r="B132" s="404"/>
      <c r="C132" s="421"/>
      <c r="D132" s="423"/>
      <c r="E132" s="434"/>
      <c r="F132" s="518"/>
      <c r="G132" s="518"/>
      <c r="H132" s="46">
        <v>42967</v>
      </c>
      <c r="I132" s="103">
        <v>2703</v>
      </c>
      <c r="J132" s="174">
        <v>42965</v>
      </c>
      <c r="K132" s="181">
        <v>2703</v>
      </c>
    </row>
    <row r="133" spans="1:11" ht="12.75">
      <c r="A133" s="540"/>
      <c r="B133" s="404"/>
      <c r="C133" s="421"/>
      <c r="D133" s="423"/>
      <c r="E133" s="434"/>
      <c r="F133" s="518"/>
      <c r="G133" s="518"/>
      <c r="H133" s="46">
        <v>42998</v>
      </c>
      <c r="I133" s="103">
        <v>2703</v>
      </c>
      <c r="J133" s="174"/>
      <c r="K133" s="181"/>
    </row>
    <row r="134" spans="1:11" ht="12.75">
      <c r="A134" s="541">
        <v>24</v>
      </c>
      <c r="B134" s="542" t="s">
        <v>123</v>
      </c>
      <c r="C134" s="524">
        <v>2406205</v>
      </c>
      <c r="D134" s="467" t="s">
        <v>989</v>
      </c>
      <c r="E134" s="463">
        <v>318</v>
      </c>
      <c r="F134" s="543">
        <v>5406</v>
      </c>
      <c r="G134" s="543">
        <v>16218</v>
      </c>
      <c r="H134" s="171">
        <v>42845</v>
      </c>
      <c r="I134" s="169">
        <v>2703</v>
      </c>
      <c r="J134" s="175"/>
      <c r="K134" s="182"/>
    </row>
    <row r="135" spans="1:11" ht="12.75">
      <c r="A135" s="541"/>
      <c r="B135" s="542"/>
      <c r="C135" s="524"/>
      <c r="D135" s="467"/>
      <c r="E135" s="463"/>
      <c r="F135" s="543"/>
      <c r="G135" s="543"/>
      <c r="H135" s="171">
        <v>42875</v>
      </c>
      <c r="I135" s="169">
        <v>2703</v>
      </c>
      <c r="J135" s="175"/>
      <c r="K135" s="182"/>
    </row>
    <row r="136" spans="1:11" ht="12.75">
      <c r="A136" s="541"/>
      <c r="B136" s="542"/>
      <c r="C136" s="524"/>
      <c r="D136" s="467"/>
      <c r="E136" s="463"/>
      <c r="F136" s="543"/>
      <c r="G136" s="543"/>
      <c r="H136" s="171">
        <v>42906</v>
      </c>
      <c r="I136" s="169">
        <v>2703</v>
      </c>
      <c r="J136" s="175"/>
      <c r="K136" s="182"/>
    </row>
    <row r="137" spans="1:11" ht="12.75">
      <c r="A137" s="541"/>
      <c r="B137" s="542"/>
      <c r="C137" s="524"/>
      <c r="D137" s="467"/>
      <c r="E137" s="463"/>
      <c r="F137" s="543"/>
      <c r="G137" s="543"/>
      <c r="H137" s="171">
        <v>42936</v>
      </c>
      <c r="I137" s="169">
        <v>2703</v>
      </c>
      <c r="J137" s="175"/>
      <c r="K137" s="182"/>
    </row>
    <row r="138" spans="1:11" ht="12.75">
      <c r="A138" s="541"/>
      <c r="B138" s="542"/>
      <c r="C138" s="524"/>
      <c r="D138" s="467"/>
      <c r="E138" s="463"/>
      <c r="F138" s="543"/>
      <c r="G138" s="543"/>
      <c r="H138" s="171">
        <v>42967</v>
      </c>
      <c r="I138" s="169">
        <v>2703</v>
      </c>
      <c r="J138" s="175"/>
      <c r="K138" s="182"/>
    </row>
    <row r="139" spans="1:11" ht="12.75">
      <c r="A139" s="541"/>
      <c r="B139" s="542"/>
      <c r="C139" s="524"/>
      <c r="D139" s="467"/>
      <c r="E139" s="463"/>
      <c r="F139" s="543"/>
      <c r="G139" s="543"/>
      <c r="H139" s="171">
        <v>42998</v>
      </c>
      <c r="I139" s="169">
        <v>2703</v>
      </c>
      <c r="J139" s="175"/>
      <c r="K139" s="182"/>
    </row>
    <row r="140" spans="1:11" ht="12.75">
      <c r="A140" s="540">
        <v>24</v>
      </c>
      <c r="B140" s="404" t="s">
        <v>123</v>
      </c>
      <c r="C140" s="421">
        <v>2406304</v>
      </c>
      <c r="D140" s="423" t="s">
        <v>990</v>
      </c>
      <c r="E140" s="434">
        <v>435</v>
      </c>
      <c r="F140" s="518">
        <v>7395</v>
      </c>
      <c r="G140" s="518">
        <v>22185</v>
      </c>
      <c r="H140" s="46">
        <v>42845</v>
      </c>
      <c r="I140" s="103">
        <v>3697.5</v>
      </c>
      <c r="J140" s="174"/>
      <c r="K140" s="181"/>
    </row>
    <row r="141" spans="1:11" ht="12.75">
      <c r="A141" s="540"/>
      <c r="B141" s="404"/>
      <c r="C141" s="421"/>
      <c r="D141" s="423"/>
      <c r="E141" s="434"/>
      <c r="F141" s="518"/>
      <c r="G141" s="518"/>
      <c r="H141" s="46">
        <v>42875</v>
      </c>
      <c r="I141" s="103">
        <v>3697.5</v>
      </c>
      <c r="J141" s="174"/>
      <c r="K141" s="181"/>
    </row>
    <row r="142" spans="1:11" ht="12.75">
      <c r="A142" s="540"/>
      <c r="B142" s="404"/>
      <c r="C142" s="421"/>
      <c r="D142" s="423"/>
      <c r="E142" s="434"/>
      <c r="F142" s="518"/>
      <c r="G142" s="518"/>
      <c r="H142" s="46">
        <v>42906</v>
      </c>
      <c r="I142" s="103">
        <v>3697.5</v>
      </c>
      <c r="J142" s="174"/>
      <c r="K142" s="181"/>
    </row>
    <row r="143" spans="1:11" ht="12.75">
      <c r="A143" s="540"/>
      <c r="B143" s="404"/>
      <c r="C143" s="421"/>
      <c r="D143" s="423"/>
      <c r="E143" s="434"/>
      <c r="F143" s="518"/>
      <c r="G143" s="518"/>
      <c r="H143" s="46">
        <v>42936</v>
      </c>
      <c r="I143" s="103">
        <v>3697.5</v>
      </c>
      <c r="J143" s="174"/>
      <c r="K143" s="181"/>
    </row>
    <row r="144" spans="1:11" ht="12.75">
      <c r="A144" s="540"/>
      <c r="B144" s="404"/>
      <c r="C144" s="421"/>
      <c r="D144" s="423"/>
      <c r="E144" s="434"/>
      <c r="F144" s="518"/>
      <c r="G144" s="518"/>
      <c r="H144" s="46">
        <v>42967</v>
      </c>
      <c r="I144" s="103">
        <v>3697.5</v>
      </c>
      <c r="J144" s="174"/>
      <c r="K144" s="181"/>
    </row>
    <row r="145" spans="1:11" ht="12.75">
      <c r="A145" s="540"/>
      <c r="B145" s="404"/>
      <c r="C145" s="421"/>
      <c r="D145" s="423"/>
      <c r="E145" s="434"/>
      <c r="F145" s="518"/>
      <c r="G145" s="518"/>
      <c r="H145" s="46">
        <v>42998</v>
      </c>
      <c r="I145" s="103">
        <v>3697.5</v>
      </c>
      <c r="J145" s="174"/>
      <c r="K145" s="181"/>
    </row>
    <row r="146" spans="1:11" ht="12.75">
      <c r="A146" s="541">
        <v>24</v>
      </c>
      <c r="B146" s="542" t="s">
        <v>123</v>
      </c>
      <c r="C146" s="524">
        <v>2406403</v>
      </c>
      <c r="D146" s="467" t="s">
        <v>991</v>
      </c>
      <c r="E146" s="463">
        <v>236</v>
      </c>
      <c r="F146" s="543">
        <v>4012</v>
      </c>
      <c r="G146" s="543">
        <v>12036</v>
      </c>
      <c r="H146" s="171">
        <v>42845</v>
      </c>
      <c r="I146" s="169">
        <v>2006</v>
      </c>
      <c r="J146" s="175"/>
      <c r="K146" s="182"/>
    </row>
    <row r="147" spans="1:11" ht="12.75">
      <c r="A147" s="541"/>
      <c r="B147" s="542"/>
      <c r="C147" s="524"/>
      <c r="D147" s="467"/>
      <c r="E147" s="463"/>
      <c r="F147" s="543"/>
      <c r="G147" s="543"/>
      <c r="H147" s="171">
        <v>42875</v>
      </c>
      <c r="I147" s="169">
        <v>2006</v>
      </c>
      <c r="J147" s="175"/>
      <c r="K147" s="182"/>
    </row>
    <row r="148" spans="1:11" ht="12.75">
      <c r="A148" s="541"/>
      <c r="B148" s="542"/>
      <c r="C148" s="524"/>
      <c r="D148" s="467"/>
      <c r="E148" s="463"/>
      <c r="F148" s="543"/>
      <c r="G148" s="543"/>
      <c r="H148" s="171">
        <v>42906</v>
      </c>
      <c r="I148" s="169">
        <v>2006</v>
      </c>
      <c r="J148" s="175"/>
      <c r="K148" s="182"/>
    </row>
    <row r="149" spans="1:11" ht="12.75">
      <c r="A149" s="541"/>
      <c r="B149" s="542"/>
      <c r="C149" s="524"/>
      <c r="D149" s="467"/>
      <c r="E149" s="463"/>
      <c r="F149" s="543"/>
      <c r="G149" s="543"/>
      <c r="H149" s="171">
        <v>42936</v>
      </c>
      <c r="I149" s="169">
        <v>2006</v>
      </c>
      <c r="J149" s="175"/>
      <c r="K149" s="182"/>
    </row>
    <row r="150" spans="1:11" ht="12.75">
      <c r="A150" s="541"/>
      <c r="B150" s="542"/>
      <c r="C150" s="524"/>
      <c r="D150" s="467"/>
      <c r="E150" s="463"/>
      <c r="F150" s="543"/>
      <c r="G150" s="543"/>
      <c r="H150" s="171">
        <v>42967</v>
      </c>
      <c r="I150" s="169">
        <v>2006</v>
      </c>
      <c r="J150" s="175"/>
      <c r="K150" s="182"/>
    </row>
    <row r="151" spans="1:11" ht="12.75">
      <c r="A151" s="541"/>
      <c r="B151" s="542"/>
      <c r="C151" s="524"/>
      <c r="D151" s="467"/>
      <c r="E151" s="463"/>
      <c r="F151" s="543"/>
      <c r="G151" s="543"/>
      <c r="H151" s="171">
        <v>42998</v>
      </c>
      <c r="I151" s="169">
        <v>2006</v>
      </c>
      <c r="J151" s="175"/>
      <c r="K151" s="182"/>
    </row>
    <row r="152" spans="1:11" ht="12.75">
      <c r="A152" s="540">
        <v>24</v>
      </c>
      <c r="B152" s="404" t="s">
        <v>123</v>
      </c>
      <c r="C152" s="421">
        <v>2406601</v>
      </c>
      <c r="D152" s="423" t="s">
        <v>992</v>
      </c>
      <c r="E152" s="434">
        <v>284</v>
      </c>
      <c r="F152" s="518">
        <v>4828</v>
      </c>
      <c r="G152" s="518">
        <v>14484</v>
      </c>
      <c r="H152" s="46">
        <v>42845</v>
      </c>
      <c r="I152" s="103">
        <v>2414</v>
      </c>
      <c r="J152" s="174"/>
      <c r="K152" s="181"/>
    </row>
    <row r="153" spans="1:11" ht="12.75">
      <c r="A153" s="540"/>
      <c r="B153" s="404"/>
      <c r="C153" s="421"/>
      <c r="D153" s="423"/>
      <c r="E153" s="434"/>
      <c r="F153" s="518"/>
      <c r="G153" s="518"/>
      <c r="H153" s="46">
        <v>42875</v>
      </c>
      <c r="I153" s="103">
        <v>2414</v>
      </c>
      <c r="J153" s="174"/>
      <c r="K153" s="181"/>
    </row>
    <row r="154" spans="1:11" ht="12.75">
      <c r="A154" s="540"/>
      <c r="B154" s="404"/>
      <c r="C154" s="421"/>
      <c r="D154" s="423"/>
      <c r="E154" s="434"/>
      <c r="F154" s="518"/>
      <c r="G154" s="518"/>
      <c r="H154" s="46">
        <v>42906</v>
      </c>
      <c r="I154" s="103">
        <v>2414</v>
      </c>
      <c r="J154" s="174"/>
      <c r="K154" s="181"/>
    </row>
    <row r="155" spans="1:11" ht="12.75">
      <c r="A155" s="540"/>
      <c r="B155" s="404"/>
      <c r="C155" s="421"/>
      <c r="D155" s="423"/>
      <c r="E155" s="434"/>
      <c r="F155" s="518"/>
      <c r="G155" s="518"/>
      <c r="H155" s="46">
        <v>42936</v>
      </c>
      <c r="I155" s="103">
        <v>2414</v>
      </c>
      <c r="J155" s="174"/>
      <c r="K155" s="181"/>
    </row>
    <row r="156" spans="1:11" ht="12.75">
      <c r="A156" s="540"/>
      <c r="B156" s="404"/>
      <c r="C156" s="421"/>
      <c r="D156" s="423"/>
      <c r="E156" s="434"/>
      <c r="F156" s="518"/>
      <c r="G156" s="518"/>
      <c r="H156" s="46">
        <v>42967</v>
      </c>
      <c r="I156" s="103">
        <v>2414</v>
      </c>
      <c r="J156" s="174"/>
      <c r="K156" s="181"/>
    </row>
    <row r="157" spans="1:11" ht="12.75">
      <c r="A157" s="540"/>
      <c r="B157" s="404"/>
      <c r="C157" s="421"/>
      <c r="D157" s="423"/>
      <c r="E157" s="434"/>
      <c r="F157" s="518"/>
      <c r="G157" s="518"/>
      <c r="H157" s="46">
        <v>42998</v>
      </c>
      <c r="I157" s="103">
        <v>2414</v>
      </c>
      <c r="J157" s="174"/>
      <c r="K157" s="181"/>
    </row>
    <row r="158" spans="1:11" ht="12.75">
      <c r="A158" s="541">
        <v>24</v>
      </c>
      <c r="B158" s="542" t="s">
        <v>123</v>
      </c>
      <c r="C158" s="524">
        <v>2406700</v>
      </c>
      <c r="D158" s="467" t="s">
        <v>993</v>
      </c>
      <c r="E158" s="463">
        <v>162</v>
      </c>
      <c r="F158" s="543">
        <v>2754</v>
      </c>
      <c r="G158" s="543">
        <v>8262</v>
      </c>
      <c r="H158" s="171">
        <v>42845</v>
      </c>
      <c r="I158" s="169">
        <v>1377</v>
      </c>
      <c r="J158" s="175"/>
      <c r="K158" s="182"/>
    </row>
    <row r="159" spans="1:11" ht="12.75">
      <c r="A159" s="541"/>
      <c r="B159" s="542"/>
      <c r="C159" s="524"/>
      <c r="D159" s="467"/>
      <c r="E159" s="463"/>
      <c r="F159" s="543"/>
      <c r="G159" s="543"/>
      <c r="H159" s="171">
        <v>42875</v>
      </c>
      <c r="I159" s="169">
        <v>1377</v>
      </c>
      <c r="J159" s="175">
        <v>42934</v>
      </c>
      <c r="K159" s="182">
        <v>1377</v>
      </c>
    </row>
    <row r="160" spans="1:11" ht="12.75">
      <c r="A160" s="541"/>
      <c r="B160" s="542"/>
      <c r="C160" s="524"/>
      <c r="D160" s="467"/>
      <c r="E160" s="463"/>
      <c r="F160" s="543"/>
      <c r="G160" s="543"/>
      <c r="H160" s="171">
        <v>42906</v>
      </c>
      <c r="I160" s="169">
        <v>1377</v>
      </c>
      <c r="J160" s="175"/>
      <c r="K160" s="182"/>
    </row>
    <row r="161" spans="1:11" ht="12.75">
      <c r="A161" s="541"/>
      <c r="B161" s="542"/>
      <c r="C161" s="524"/>
      <c r="D161" s="467"/>
      <c r="E161" s="463"/>
      <c r="F161" s="543"/>
      <c r="G161" s="543"/>
      <c r="H161" s="171">
        <v>42936</v>
      </c>
      <c r="I161" s="169">
        <v>1377</v>
      </c>
      <c r="J161" s="175"/>
      <c r="K161" s="182"/>
    </row>
    <row r="162" spans="1:11" ht="12.75">
      <c r="A162" s="541"/>
      <c r="B162" s="542"/>
      <c r="C162" s="524"/>
      <c r="D162" s="467"/>
      <c r="E162" s="463"/>
      <c r="F162" s="543"/>
      <c r="G162" s="543"/>
      <c r="H162" s="171">
        <v>42967</v>
      </c>
      <c r="I162" s="169">
        <v>1377</v>
      </c>
      <c r="J162" s="175"/>
      <c r="K162" s="182"/>
    </row>
    <row r="163" spans="1:11" ht="12.75">
      <c r="A163" s="541"/>
      <c r="B163" s="542"/>
      <c r="C163" s="524"/>
      <c r="D163" s="467"/>
      <c r="E163" s="463"/>
      <c r="F163" s="543"/>
      <c r="G163" s="543"/>
      <c r="H163" s="171">
        <v>42998</v>
      </c>
      <c r="I163" s="169">
        <v>1377</v>
      </c>
      <c r="J163" s="175"/>
      <c r="K163" s="182"/>
    </row>
    <row r="164" spans="1:11" ht="12.75">
      <c r="A164" s="540">
        <v>24</v>
      </c>
      <c r="B164" s="404" t="s">
        <v>123</v>
      </c>
      <c r="C164" s="421">
        <v>2406809</v>
      </c>
      <c r="D164" s="423" t="s">
        <v>994</v>
      </c>
      <c r="E164" s="434">
        <v>399</v>
      </c>
      <c r="F164" s="518">
        <v>6783</v>
      </c>
      <c r="G164" s="518">
        <v>20349</v>
      </c>
      <c r="H164" s="46">
        <v>42845</v>
      </c>
      <c r="I164" s="103">
        <v>3391.5</v>
      </c>
      <c r="J164" s="174">
        <v>42845</v>
      </c>
      <c r="K164" s="181">
        <v>3391.5</v>
      </c>
    </row>
    <row r="165" spans="1:11" ht="12.75">
      <c r="A165" s="540"/>
      <c r="B165" s="404"/>
      <c r="C165" s="421"/>
      <c r="D165" s="423"/>
      <c r="E165" s="434"/>
      <c r="F165" s="518"/>
      <c r="G165" s="518"/>
      <c r="H165" s="46">
        <v>42875</v>
      </c>
      <c r="I165" s="103">
        <v>3391.5</v>
      </c>
      <c r="J165" s="174">
        <v>42877</v>
      </c>
      <c r="K165" s="181">
        <v>3391.5</v>
      </c>
    </row>
    <row r="166" spans="1:11" ht="12.75">
      <c r="A166" s="540"/>
      <c r="B166" s="404"/>
      <c r="C166" s="421"/>
      <c r="D166" s="423"/>
      <c r="E166" s="434"/>
      <c r="F166" s="518"/>
      <c r="G166" s="518"/>
      <c r="H166" s="46">
        <v>42906</v>
      </c>
      <c r="I166" s="103">
        <v>3391.5</v>
      </c>
      <c r="J166" s="174">
        <v>42906</v>
      </c>
      <c r="K166" s="181">
        <v>3391.5</v>
      </c>
    </row>
    <row r="167" spans="1:11" ht="12.75">
      <c r="A167" s="540"/>
      <c r="B167" s="404"/>
      <c r="C167" s="421"/>
      <c r="D167" s="423"/>
      <c r="E167" s="434"/>
      <c r="F167" s="518"/>
      <c r="G167" s="518"/>
      <c r="H167" s="46">
        <v>42936</v>
      </c>
      <c r="I167" s="103">
        <v>3391.5</v>
      </c>
      <c r="J167" s="174">
        <v>42936</v>
      </c>
      <c r="K167" s="181">
        <v>3391.5</v>
      </c>
    </row>
    <row r="168" spans="1:11" ht="12.75">
      <c r="A168" s="540"/>
      <c r="B168" s="404"/>
      <c r="C168" s="421"/>
      <c r="D168" s="423"/>
      <c r="E168" s="434"/>
      <c r="F168" s="518"/>
      <c r="G168" s="518"/>
      <c r="H168" s="46">
        <v>42967</v>
      </c>
      <c r="I168" s="103">
        <v>3391.5</v>
      </c>
      <c r="J168" s="174">
        <v>42975</v>
      </c>
      <c r="K168" s="181">
        <v>3391.5</v>
      </c>
    </row>
    <row r="169" spans="1:11" ht="12.75">
      <c r="A169" s="540"/>
      <c r="B169" s="404"/>
      <c r="C169" s="421"/>
      <c r="D169" s="423"/>
      <c r="E169" s="434"/>
      <c r="F169" s="518"/>
      <c r="G169" s="518"/>
      <c r="H169" s="46">
        <v>42998</v>
      </c>
      <c r="I169" s="103">
        <v>3391.5</v>
      </c>
      <c r="J169" s="174"/>
      <c r="K169" s="181"/>
    </row>
    <row r="170" spans="1:11" ht="12.75">
      <c r="A170" s="541">
        <v>24</v>
      </c>
      <c r="B170" s="542" t="s">
        <v>123</v>
      </c>
      <c r="C170" s="524">
        <v>2407104</v>
      </c>
      <c r="D170" s="467" t="s">
        <v>995</v>
      </c>
      <c r="E170" s="463">
        <v>646</v>
      </c>
      <c r="F170" s="543">
        <v>10982</v>
      </c>
      <c r="G170" s="543">
        <v>32946</v>
      </c>
      <c r="H170" s="171">
        <v>42845</v>
      </c>
      <c r="I170" s="169">
        <v>5491</v>
      </c>
      <c r="J170" s="175"/>
      <c r="K170" s="182"/>
    </row>
    <row r="171" spans="1:11" ht="12.75">
      <c r="A171" s="541"/>
      <c r="B171" s="542"/>
      <c r="C171" s="524"/>
      <c r="D171" s="467"/>
      <c r="E171" s="463"/>
      <c r="F171" s="543"/>
      <c r="G171" s="543"/>
      <c r="H171" s="171">
        <v>42875</v>
      </c>
      <c r="I171" s="169">
        <v>5491</v>
      </c>
      <c r="J171" s="175"/>
      <c r="K171" s="182"/>
    </row>
    <row r="172" spans="1:11" ht="12.75">
      <c r="A172" s="541"/>
      <c r="B172" s="542"/>
      <c r="C172" s="524"/>
      <c r="D172" s="467"/>
      <c r="E172" s="463"/>
      <c r="F172" s="543"/>
      <c r="G172" s="543"/>
      <c r="H172" s="171">
        <v>42906</v>
      </c>
      <c r="I172" s="169">
        <v>5491</v>
      </c>
      <c r="J172" s="175"/>
      <c r="K172" s="182"/>
    </row>
    <row r="173" spans="1:11" ht="12.75">
      <c r="A173" s="541"/>
      <c r="B173" s="542"/>
      <c r="C173" s="524"/>
      <c r="D173" s="467"/>
      <c r="E173" s="463"/>
      <c r="F173" s="543"/>
      <c r="G173" s="543"/>
      <c r="H173" s="171">
        <v>42936</v>
      </c>
      <c r="I173" s="169">
        <v>5491</v>
      </c>
      <c r="J173" s="175"/>
      <c r="K173" s="182"/>
    </row>
    <row r="174" spans="1:11" ht="12.75">
      <c r="A174" s="541"/>
      <c r="B174" s="542"/>
      <c r="C174" s="524"/>
      <c r="D174" s="467"/>
      <c r="E174" s="463"/>
      <c r="F174" s="543"/>
      <c r="G174" s="543"/>
      <c r="H174" s="171">
        <v>42967</v>
      </c>
      <c r="I174" s="169">
        <v>5491</v>
      </c>
      <c r="J174" s="175"/>
      <c r="K174" s="182"/>
    </row>
    <row r="175" spans="1:11" ht="12.75">
      <c r="A175" s="541"/>
      <c r="B175" s="542"/>
      <c r="C175" s="524"/>
      <c r="D175" s="467"/>
      <c r="E175" s="463"/>
      <c r="F175" s="543"/>
      <c r="G175" s="543"/>
      <c r="H175" s="171">
        <v>42998</v>
      </c>
      <c r="I175" s="169">
        <v>5491</v>
      </c>
      <c r="J175" s="175"/>
      <c r="K175" s="182"/>
    </row>
    <row r="176" spans="1:11" ht="12.75">
      <c r="A176" s="540">
        <v>24</v>
      </c>
      <c r="B176" s="404" t="s">
        <v>123</v>
      </c>
      <c r="C176" s="421">
        <v>2407203</v>
      </c>
      <c r="D176" s="423" t="s">
        <v>996</v>
      </c>
      <c r="E176" s="434">
        <v>72</v>
      </c>
      <c r="F176" s="518">
        <v>1224</v>
      </c>
      <c r="G176" s="518">
        <v>3672</v>
      </c>
      <c r="H176" s="46">
        <v>42845</v>
      </c>
      <c r="I176" s="103">
        <v>918</v>
      </c>
      <c r="J176" s="174"/>
      <c r="K176" s="181"/>
    </row>
    <row r="177" spans="1:11" ht="12.75">
      <c r="A177" s="540"/>
      <c r="B177" s="404"/>
      <c r="C177" s="421"/>
      <c r="D177" s="423"/>
      <c r="E177" s="434"/>
      <c r="F177" s="518"/>
      <c r="G177" s="518"/>
      <c r="H177" s="46">
        <v>42875</v>
      </c>
      <c r="I177" s="103">
        <v>918</v>
      </c>
      <c r="J177" s="174"/>
      <c r="K177" s="181"/>
    </row>
    <row r="178" spans="1:11" ht="12.75">
      <c r="A178" s="540"/>
      <c r="B178" s="404"/>
      <c r="C178" s="421"/>
      <c r="D178" s="423"/>
      <c r="E178" s="434"/>
      <c r="F178" s="518"/>
      <c r="G178" s="518"/>
      <c r="H178" s="46">
        <v>42906</v>
      </c>
      <c r="I178" s="103">
        <v>918</v>
      </c>
      <c r="J178" s="174"/>
      <c r="K178" s="181"/>
    </row>
    <row r="179" spans="1:11" ht="12.75">
      <c r="A179" s="540"/>
      <c r="B179" s="404"/>
      <c r="C179" s="421"/>
      <c r="D179" s="423"/>
      <c r="E179" s="434"/>
      <c r="F179" s="518"/>
      <c r="G179" s="518"/>
      <c r="H179" s="46">
        <v>42936</v>
      </c>
      <c r="I179" s="103">
        <v>918</v>
      </c>
      <c r="J179" s="174"/>
      <c r="K179" s="181"/>
    </row>
    <row r="180" spans="1:11" ht="12.75">
      <c r="A180" s="541">
        <v>24</v>
      </c>
      <c r="B180" s="542" t="s">
        <v>123</v>
      </c>
      <c r="C180" s="524">
        <v>2407708</v>
      </c>
      <c r="D180" s="467" t="s">
        <v>997</v>
      </c>
      <c r="E180" s="463">
        <v>92</v>
      </c>
      <c r="F180" s="543">
        <v>1564</v>
      </c>
      <c r="G180" s="543">
        <v>4692</v>
      </c>
      <c r="H180" s="171">
        <v>42845</v>
      </c>
      <c r="I180" s="169">
        <v>938.4</v>
      </c>
      <c r="J180" s="175">
        <v>42845</v>
      </c>
      <c r="K180" s="182">
        <v>938.4</v>
      </c>
    </row>
    <row r="181" spans="1:11" ht="12.75">
      <c r="A181" s="541"/>
      <c r="B181" s="542"/>
      <c r="C181" s="524"/>
      <c r="D181" s="467"/>
      <c r="E181" s="463"/>
      <c r="F181" s="543"/>
      <c r="G181" s="543"/>
      <c r="H181" s="171">
        <v>42875</v>
      </c>
      <c r="I181" s="169">
        <v>938.4</v>
      </c>
      <c r="J181" s="175">
        <v>42877</v>
      </c>
      <c r="K181" s="182">
        <v>938.4</v>
      </c>
    </row>
    <row r="182" spans="1:11" ht="12.75">
      <c r="A182" s="541"/>
      <c r="B182" s="542"/>
      <c r="C182" s="524"/>
      <c r="D182" s="467"/>
      <c r="E182" s="463"/>
      <c r="F182" s="543"/>
      <c r="G182" s="543"/>
      <c r="H182" s="171">
        <v>42906</v>
      </c>
      <c r="I182" s="169">
        <v>938.4</v>
      </c>
      <c r="J182" s="175">
        <v>42906</v>
      </c>
      <c r="K182" s="182">
        <v>938.4</v>
      </c>
    </row>
    <row r="183" spans="1:11" ht="12.75">
      <c r="A183" s="541"/>
      <c r="B183" s="542"/>
      <c r="C183" s="524"/>
      <c r="D183" s="467"/>
      <c r="E183" s="463"/>
      <c r="F183" s="543"/>
      <c r="G183" s="543"/>
      <c r="H183" s="171">
        <v>42936</v>
      </c>
      <c r="I183" s="169">
        <v>938.4</v>
      </c>
      <c r="J183" s="175">
        <v>42935</v>
      </c>
      <c r="K183" s="182">
        <v>938.4</v>
      </c>
    </row>
    <row r="184" spans="1:11" ht="12.75">
      <c r="A184" s="541"/>
      <c r="B184" s="542"/>
      <c r="C184" s="524"/>
      <c r="D184" s="467"/>
      <c r="E184" s="463"/>
      <c r="F184" s="543"/>
      <c r="G184" s="543"/>
      <c r="H184" s="171">
        <v>42967</v>
      </c>
      <c r="I184" s="169">
        <v>938.4</v>
      </c>
      <c r="J184" s="175">
        <v>42965</v>
      </c>
      <c r="K184" s="182">
        <v>938.4</v>
      </c>
    </row>
    <row r="185" spans="1:11" ht="12.75">
      <c r="A185" s="540">
        <v>24</v>
      </c>
      <c r="B185" s="404" t="s">
        <v>123</v>
      </c>
      <c r="C185" s="421">
        <v>2407807</v>
      </c>
      <c r="D185" s="423" t="s">
        <v>998</v>
      </c>
      <c r="E185" s="434">
        <v>182</v>
      </c>
      <c r="F185" s="518">
        <v>3094</v>
      </c>
      <c r="G185" s="518">
        <v>9282</v>
      </c>
      <c r="H185" s="46">
        <v>42845</v>
      </c>
      <c r="I185" s="103">
        <v>1547</v>
      </c>
      <c r="J185" s="174">
        <v>42845</v>
      </c>
      <c r="K185" s="181">
        <v>1547</v>
      </c>
    </row>
    <row r="186" spans="1:11" ht="12.75">
      <c r="A186" s="540"/>
      <c r="B186" s="404"/>
      <c r="C186" s="421"/>
      <c r="D186" s="423"/>
      <c r="E186" s="434"/>
      <c r="F186" s="518"/>
      <c r="G186" s="518"/>
      <c r="H186" s="46">
        <v>42875</v>
      </c>
      <c r="I186" s="103">
        <v>1547</v>
      </c>
      <c r="J186" s="174">
        <v>42872</v>
      </c>
      <c r="K186" s="181">
        <v>1547</v>
      </c>
    </row>
    <row r="187" spans="1:11" ht="12.75">
      <c r="A187" s="540"/>
      <c r="B187" s="404"/>
      <c r="C187" s="421"/>
      <c r="D187" s="423"/>
      <c r="E187" s="434"/>
      <c r="F187" s="518"/>
      <c r="G187" s="518"/>
      <c r="H187" s="46">
        <v>42906</v>
      </c>
      <c r="I187" s="103">
        <v>1547</v>
      </c>
      <c r="J187" s="174">
        <v>42906</v>
      </c>
      <c r="K187" s="181">
        <v>1547</v>
      </c>
    </row>
    <row r="188" spans="1:11" ht="12.75">
      <c r="A188" s="540"/>
      <c r="B188" s="404"/>
      <c r="C188" s="421"/>
      <c r="D188" s="423"/>
      <c r="E188" s="434"/>
      <c r="F188" s="518"/>
      <c r="G188" s="518"/>
      <c r="H188" s="46">
        <v>42936</v>
      </c>
      <c r="I188" s="103">
        <v>1547</v>
      </c>
      <c r="J188" s="174">
        <v>42935</v>
      </c>
      <c r="K188" s="181">
        <v>1547</v>
      </c>
    </row>
    <row r="189" spans="1:11" ht="12.75">
      <c r="A189" s="540"/>
      <c r="B189" s="404"/>
      <c r="C189" s="421"/>
      <c r="D189" s="423"/>
      <c r="E189" s="434"/>
      <c r="F189" s="518"/>
      <c r="G189" s="518"/>
      <c r="H189" s="46">
        <v>42967</v>
      </c>
      <c r="I189" s="103">
        <v>1547</v>
      </c>
      <c r="J189" s="174">
        <v>42965</v>
      </c>
      <c r="K189" s="181">
        <v>1547</v>
      </c>
    </row>
    <row r="190" spans="1:11" ht="12.75">
      <c r="A190" s="540"/>
      <c r="B190" s="404"/>
      <c r="C190" s="421"/>
      <c r="D190" s="423"/>
      <c r="E190" s="434"/>
      <c r="F190" s="518"/>
      <c r="G190" s="518"/>
      <c r="H190" s="46">
        <v>42998</v>
      </c>
      <c r="I190" s="103">
        <v>1547</v>
      </c>
      <c r="J190" s="174"/>
      <c r="K190" s="181"/>
    </row>
    <row r="191" spans="1:11" ht="12.75">
      <c r="A191" s="541">
        <v>24</v>
      </c>
      <c r="B191" s="542" t="s">
        <v>123</v>
      </c>
      <c r="C191" s="524">
        <v>2407906</v>
      </c>
      <c r="D191" s="467" t="s">
        <v>999</v>
      </c>
      <c r="E191" s="463">
        <v>338</v>
      </c>
      <c r="F191" s="543">
        <v>5746</v>
      </c>
      <c r="G191" s="543">
        <v>17238</v>
      </c>
      <c r="H191" s="171">
        <v>42845</v>
      </c>
      <c r="I191" s="169">
        <v>2873</v>
      </c>
      <c r="J191" s="175">
        <v>42845</v>
      </c>
      <c r="K191" s="182">
        <v>2873</v>
      </c>
    </row>
    <row r="192" spans="1:11" ht="12.75">
      <c r="A192" s="541"/>
      <c r="B192" s="542"/>
      <c r="C192" s="524"/>
      <c r="D192" s="467"/>
      <c r="E192" s="463"/>
      <c r="F192" s="543"/>
      <c r="G192" s="543"/>
      <c r="H192" s="171">
        <v>42875</v>
      </c>
      <c r="I192" s="169">
        <v>2873</v>
      </c>
      <c r="J192" s="175">
        <v>42877</v>
      </c>
      <c r="K192" s="182">
        <v>2873</v>
      </c>
    </row>
    <row r="193" spans="1:11" ht="12.75">
      <c r="A193" s="541"/>
      <c r="B193" s="542"/>
      <c r="C193" s="524"/>
      <c r="D193" s="467"/>
      <c r="E193" s="463"/>
      <c r="F193" s="543"/>
      <c r="G193" s="543"/>
      <c r="H193" s="171">
        <v>42906</v>
      </c>
      <c r="I193" s="169">
        <v>2873</v>
      </c>
      <c r="J193" s="175">
        <v>42906</v>
      </c>
      <c r="K193" s="182">
        <v>2873</v>
      </c>
    </row>
    <row r="194" spans="1:11" ht="12.75">
      <c r="A194" s="541"/>
      <c r="B194" s="542"/>
      <c r="C194" s="524"/>
      <c r="D194" s="467"/>
      <c r="E194" s="463"/>
      <c r="F194" s="543"/>
      <c r="G194" s="543"/>
      <c r="H194" s="171">
        <v>42936</v>
      </c>
      <c r="I194" s="169">
        <v>2873</v>
      </c>
      <c r="J194" s="175">
        <v>42936</v>
      </c>
      <c r="K194" s="182">
        <v>2873</v>
      </c>
    </row>
    <row r="195" spans="1:11" ht="12.75">
      <c r="A195" s="541"/>
      <c r="B195" s="542"/>
      <c r="C195" s="524"/>
      <c r="D195" s="467"/>
      <c r="E195" s="463"/>
      <c r="F195" s="543"/>
      <c r="G195" s="543"/>
      <c r="H195" s="171">
        <v>42967</v>
      </c>
      <c r="I195" s="169">
        <v>2873</v>
      </c>
      <c r="J195" s="175">
        <v>42990</v>
      </c>
      <c r="K195" s="182">
        <v>2873</v>
      </c>
    </row>
    <row r="196" spans="1:11" ht="12.75">
      <c r="A196" s="541"/>
      <c r="B196" s="542"/>
      <c r="C196" s="524"/>
      <c r="D196" s="467"/>
      <c r="E196" s="463"/>
      <c r="F196" s="543"/>
      <c r="G196" s="543"/>
      <c r="H196" s="171">
        <v>42998</v>
      </c>
      <c r="I196" s="169">
        <v>2873</v>
      </c>
      <c r="J196" s="175"/>
      <c r="K196" s="182"/>
    </row>
    <row r="197" spans="1:11" ht="12.75">
      <c r="A197" s="540">
        <v>24</v>
      </c>
      <c r="B197" s="404" t="s">
        <v>123</v>
      </c>
      <c r="C197" s="421">
        <v>2408300</v>
      </c>
      <c r="D197" s="423" t="s">
        <v>1000</v>
      </c>
      <c r="E197" s="434">
        <v>374</v>
      </c>
      <c r="F197" s="518">
        <v>6358</v>
      </c>
      <c r="G197" s="518">
        <v>19074</v>
      </c>
      <c r="H197" s="46">
        <v>42845</v>
      </c>
      <c r="I197" s="103">
        <v>3179</v>
      </c>
      <c r="J197" s="174">
        <v>42935</v>
      </c>
      <c r="K197" s="181">
        <v>3179</v>
      </c>
    </row>
    <row r="198" spans="1:11" ht="12.75">
      <c r="A198" s="540"/>
      <c r="B198" s="404"/>
      <c r="C198" s="421"/>
      <c r="D198" s="423"/>
      <c r="E198" s="434"/>
      <c r="F198" s="518"/>
      <c r="G198" s="518"/>
      <c r="H198" s="46">
        <v>42875</v>
      </c>
      <c r="I198" s="103">
        <v>3179</v>
      </c>
      <c r="J198" s="174">
        <v>42935</v>
      </c>
      <c r="K198" s="181">
        <v>3179</v>
      </c>
    </row>
    <row r="199" spans="1:11" ht="12.75">
      <c r="A199" s="540"/>
      <c r="B199" s="404"/>
      <c r="C199" s="421"/>
      <c r="D199" s="423"/>
      <c r="E199" s="434"/>
      <c r="F199" s="518"/>
      <c r="G199" s="518"/>
      <c r="H199" s="46">
        <v>42906</v>
      </c>
      <c r="I199" s="103">
        <v>3179</v>
      </c>
      <c r="J199" s="174">
        <v>42935</v>
      </c>
      <c r="K199" s="181">
        <v>3179</v>
      </c>
    </row>
    <row r="200" spans="1:11" ht="12.75">
      <c r="A200" s="540"/>
      <c r="B200" s="404"/>
      <c r="C200" s="421"/>
      <c r="D200" s="423"/>
      <c r="E200" s="434"/>
      <c r="F200" s="518"/>
      <c r="G200" s="518"/>
      <c r="H200" s="46">
        <v>42936</v>
      </c>
      <c r="I200" s="103">
        <v>3179</v>
      </c>
      <c r="J200" s="174">
        <v>42935</v>
      </c>
      <c r="K200" s="181">
        <v>3179</v>
      </c>
    </row>
    <row r="201" spans="1:11" ht="12.75">
      <c r="A201" s="540"/>
      <c r="B201" s="404"/>
      <c r="C201" s="421"/>
      <c r="D201" s="423"/>
      <c r="E201" s="434"/>
      <c r="F201" s="518"/>
      <c r="G201" s="518"/>
      <c r="H201" s="46">
        <v>42967</v>
      </c>
      <c r="I201" s="103">
        <v>3179</v>
      </c>
      <c r="J201" s="174">
        <v>42935</v>
      </c>
      <c r="K201" s="181">
        <v>3179</v>
      </c>
    </row>
    <row r="202" spans="1:11" ht="12.75">
      <c r="A202" s="540"/>
      <c r="B202" s="404"/>
      <c r="C202" s="421"/>
      <c r="D202" s="423"/>
      <c r="E202" s="434"/>
      <c r="F202" s="518"/>
      <c r="G202" s="518"/>
      <c r="H202" s="46">
        <v>42998</v>
      </c>
      <c r="I202" s="103">
        <v>3179</v>
      </c>
      <c r="J202" s="174">
        <v>42935</v>
      </c>
      <c r="K202" s="181">
        <v>3179</v>
      </c>
    </row>
    <row r="203" spans="1:11" ht="12.75">
      <c r="A203" s="541">
        <v>24</v>
      </c>
      <c r="B203" s="542" t="s">
        <v>123</v>
      </c>
      <c r="C203" s="524">
        <v>2408805</v>
      </c>
      <c r="D203" s="467" t="s">
        <v>1001</v>
      </c>
      <c r="E203" s="463">
        <v>226</v>
      </c>
      <c r="F203" s="543">
        <v>3842</v>
      </c>
      <c r="G203" s="543">
        <v>11526</v>
      </c>
      <c r="H203" s="171">
        <v>42845</v>
      </c>
      <c r="I203" s="169">
        <v>1921</v>
      </c>
      <c r="J203" s="175"/>
      <c r="K203" s="182"/>
    </row>
    <row r="204" spans="1:11" ht="12.75">
      <c r="A204" s="541"/>
      <c r="B204" s="542"/>
      <c r="C204" s="524"/>
      <c r="D204" s="467"/>
      <c r="E204" s="463"/>
      <c r="F204" s="543"/>
      <c r="G204" s="543"/>
      <c r="H204" s="171">
        <v>42875</v>
      </c>
      <c r="I204" s="169">
        <v>1921</v>
      </c>
      <c r="J204" s="175"/>
      <c r="K204" s="182"/>
    </row>
    <row r="205" spans="1:11" ht="12.75">
      <c r="A205" s="541"/>
      <c r="B205" s="542"/>
      <c r="C205" s="524"/>
      <c r="D205" s="467"/>
      <c r="E205" s="463"/>
      <c r="F205" s="543"/>
      <c r="G205" s="543"/>
      <c r="H205" s="171">
        <v>42906</v>
      </c>
      <c r="I205" s="169">
        <v>1921</v>
      </c>
      <c r="J205" s="175"/>
      <c r="K205" s="182"/>
    </row>
    <row r="206" spans="1:11" ht="12.75">
      <c r="A206" s="541"/>
      <c r="B206" s="542"/>
      <c r="C206" s="524"/>
      <c r="D206" s="467"/>
      <c r="E206" s="463"/>
      <c r="F206" s="543"/>
      <c r="G206" s="543"/>
      <c r="H206" s="171">
        <v>42936</v>
      </c>
      <c r="I206" s="169">
        <v>1921</v>
      </c>
      <c r="J206" s="175"/>
      <c r="K206" s="182"/>
    </row>
    <row r="207" spans="1:11" ht="12.75">
      <c r="A207" s="541"/>
      <c r="B207" s="542"/>
      <c r="C207" s="524"/>
      <c r="D207" s="467"/>
      <c r="E207" s="463"/>
      <c r="F207" s="543"/>
      <c r="G207" s="543"/>
      <c r="H207" s="171">
        <v>42967</v>
      </c>
      <c r="I207" s="169">
        <v>1921</v>
      </c>
      <c r="J207" s="175"/>
      <c r="K207" s="182"/>
    </row>
    <row r="208" spans="1:11" ht="12.75">
      <c r="A208" s="541"/>
      <c r="B208" s="542"/>
      <c r="C208" s="524"/>
      <c r="D208" s="467"/>
      <c r="E208" s="463"/>
      <c r="F208" s="543"/>
      <c r="G208" s="543"/>
      <c r="H208" s="171">
        <v>42998</v>
      </c>
      <c r="I208" s="169">
        <v>1921</v>
      </c>
      <c r="J208" s="175"/>
      <c r="K208" s="182"/>
    </row>
    <row r="209" spans="1:11" ht="12.75">
      <c r="A209" s="540">
        <v>24</v>
      </c>
      <c r="B209" s="404" t="s">
        <v>123</v>
      </c>
      <c r="C209" s="421">
        <v>2409100</v>
      </c>
      <c r="D209" s="423" t="s">
        <v>1002</v>
      </c>
      <c r="E209" s="434">
        <v>501</v>
      </c>
      <c r="F209" s="518">
        <v>8517</v>
      </c>
      <c r="G209" s="518">
        <v>25551</v>
      </c>
      <c r="H209" s="46">
        <v>42845</v>
      </c>
      <c r="I209" s="103">
        <v>4258.5</v>
      </c>
      <c r="J209" s="174"/>
      <c r="K209" s="181"/>
    </row>
    <row r="210" spans="1:11" ht="12.75">
      <c r="A210" s="540"/>
      <c r="B210" s="404"/>
      <c r="C210" s="421"/>
      <c r="D210" s="423"/>
      <c r="E210" s="434"/>
      <c r="F210" s="518"/>
      <c r="G210" s="518"/>
      <c r="H210" s="46">
        <v>42875</v>
      </c>
      <c r="I210" s="103">
        <v>4258.5</v>
      </c>
      <c r="J210" s="174"/>
      <c r="K210" s="181"/>
    </row>
    <row r="211" spans="1:11" ht="12.75">
      <c r="A211" s="540"/>
      <c r="B211" s="404"/>
      <c r="C211" s="421"/>
      <c r="D211" s="423"/>
      <c r="E211" s="434"/>
      <c r="F211" s="518"/>
      <c r="G211" s="518"/>
      <c r="H211" s="46">
        <v>42906</v>
      </c>
      <c r="I211" s="103">
        <v>4258.5</v>
      </c>
      <c r="J211" s="174"/>
      <c r="K211" s="181"/>
    </row>
    <row r="212" spans="1:11" ht="12.75">
      <c r="A212" s="540"/>
      <c r="B212" s="404"/>
      <c r="C212" s="421"/>
      <c r="D212" s="423"/>
      <c r="E212" s="434"/>
      <c r="F212" s="518"/>
      <c r="G212" s="518"/>
      <c r="H212" s="46">
        <v>42936</v>
      </c>
      <c r="I212" s="103">
        <v>4258.5</v>
      </c>
      <c r="J212" s="174"/>
      <c r="K212" s="181"/>
    </row>
    <row r="213" spans="1:12" ht="12.75">
      <c r="A213" s="540"/>
      <c r="B213" s="404"/>
      <c r="C213" s="421"/>
      <c r="D213" s="423"/>
      <c r="E213" s="434"/>
      <c r="F213" s="518"/>
      <c r="G213" s="518"/>
      <c r="H213" s="46">
        <v>42967</v>
      </c>
      <c r="I213" s="103">
        <v>4258.5</v>
      </c>
      <c r="J213" s="174"/>
      <c r="K213" s="181"/>
      <c r="L213" s="13"/>
    </row>
    <row r="214" spans="1:11" ht="12.75">
      <c r="A214" s="540"/>
      <c r="B214" s="404"/>
      <c r="C214" s="421"/>
      <c r="D214" s="423"/>
      <c r="E214" s="434"/>
      <c r="F214" s="518"/>
      <c r="G214" s="518"/>
      <c r="H214" s="46">
        <v>42998</v>
      </c>
      <c r="I214" s="103">
        <v>4258.5</v>
      </c>
      <c r="J214" s="174"/>
      <c r="K214" s="181"/>
    </row>
    <row r="215" spans="1:11" ht="12.75">
      <c r="A215" s="541">
        <v>24</v>
      </c>
      <c r="B215" s="542" t="s">
        <v>123</v>
      </c>
      <c r="C215" s="524">
        <v>2409209</v>
      </c>
      <c r="D215" s="467" t="s">
        <v>727</v>
      </c>
      <c r="E215" s="463">
        <v>79</v>
      </c>
      <c r="F215" s="543">
        <v>1343</v>
      </c>
      <c r="G215" s="543">
        <v>4029</v>
      </c>
      <c r="H215" s="171">
        <v>42845</v>
      </c>
      <c r="I215" s="169">
        <v>805.8</v>
      </c>
      <c r="J215" s="175"/>
      <c r="K215" s="182"/>
    </row>
    <row r="216" spans="1:11" ht="12.75">
      <c r="A216" s="541"/>
      <c r="B216" s="542"/>
      <c r="C216" s="524"/>
      <c r="D216" s="467"/>
      <c r="E216" s="463"/>
      <c r="F216" s="543"/>
      <c r="G216" s="543"/>
      <c r="H216" s="171">
        <v>42875</v>
      </c>
      <c r="I216" s="169">
        <v>805.8</v>
      </c>
      <c r="J216" s="175"/>
      <c r="K216" s="182"/>
    </row>
    <row r="217" spans="1:11" ht="12.75">
      <c r="A217" s="541"/>
      <c r="B217" s="542"/>
      <c r="C217" s="524"/>
      <c r="D217" s="467"/>
      <c r="E217" s="463"/>
      <c r="F217" s="543"/>
      <c r="G217" s="543"/>
      <c r="H217" s="171">
        <v>42906</v>
      </c>
      <c r="I217" s="169">
        <v>805.8</v>
      </c>
      <c r="J217" s="175"/>
      <c r="K217" s="182"/>
    </row>
    <row r="218" spans="1:11" ht="12.75">
      <c r="A218" s="541"/>
      <c r="B218" s="542"/>
      <c r="C218" s="524"/>
      <c r="D218" s="467"/>
      <c r="E218" s="463"/>
      <c r="F218" s="543"/>
      <c r="G218" s="543"/>
      <c r="H218" s="171">
        <v>42936</v>
      </c>
      <c r="I218" s="169">
        <v>805.8</v>
      </c>
      <c r="J218" s="175"/>
      <c r="K218" s="182"/>
    </row>
    <row r="219" spans="1:11" ht="12.75">
      <c r="A219" s="541"/>
      <c r="B219" s="542"/>
      <c r="C219" s="524"/>
      <c r="D219" s="467"/>
      <c r="E219" s="463"/>
      <c r="F219" s="543"/>
      <c r="G219" s="543"/>
      <c r="H219" s="171">
        <v>42967</v>
      </c>
      <c r="I219" s="169">
        <v>805.8</v>
      </c>
      <c r="J219" s="175"/>
      <c r="K219" s="182"/>
    </row>
    <row r="220" spans="1:11" ht="12.75">
      <c r="A220" s="540">
        <v>24</v>
      </c>
      <c r="B220" s="404" t="s">
        <v>123</v>
      </c>
      <c r="C220" s="421">
        <v>2409506</v>
      </c>
      <c r="D220" s="423" t="s">
        <v>1003</v>
      </c>
      <c r="E220" s="434">
        <v>256</v>
      </c>
      <c r="F220" s="518">
        <v>4352</v>
      </c>
      <c r="G220" s="518">
        <v>13056</v>
      </c>
      <c r="H220" s="46">
        <v>42845</v>
      </c>
      <c r="I220" s="103">
        <v>2176</v>
      </c>
      <c r="J220" s="174">
        <v>42844</v>
      </c>
      <c r="K220" s="181">
        <v>2176</v>
      </c>
    </row>
    <row r="221" spans="1:11" ht="12.75">
      <c r="A221" s="540"/>
      <c r="B221" s="404"/>
      <c r="C221" s="421"/>
      <c r="D221" s="423"/>
      <c r="E221" s="434"/>
      <c r="F221" s="518"/>
      <c r="G221" s="518"/>
      <c r="H221" s="46">
        <v>42875</v>
      </c>
      <c r="I221" s="103">
        <v>2176</v>
      </c>
      <c r="J221" s="174">
        <v>42877</v>
      </c>
      <c r="K221" s="181">
        <v>2176</v>
      </c>
    </row>
    <row r="222" spans="1:11" ht="12.75">
      <c r="A222" s="540"/>
      <c r="B222" s="404"/>
      <c r="C222" s="421"/>
      <c r="D222" s="423"/>
      <c r="E222" s="434"/>
      <c r="F222" s="518"/>
      <c r="G222" s="518"/>
      <c r="H222" s="46">
        <v>42906</v>
      </c>
      <c r="I222" s="103">
        <v>2176</v>
      </c>
      <c r="J222" s="174">
        <v>42906</v>
      </c>
      <c r="K222" s="181">
        <v>2176</v>
      </c>
    </row>
    <row r="223" spans="1:11" ht="12.75">
      <c r="A223" s="540"/>
      <c r="B223" s="404"/>
      <c r="C223" s="421"/>
      <c r="D223" s="423"/>
      <c r="E223" s="434"/>
      <c r="F223" s="518"/>
      <c r="G223" s="518"/>
      <c r="H223" s="46">
        <v>42936</v>
      </c>
      <c r="I223" s="103">
        <v>2176</v>
      </c>
      <c r="J223" s="174">
        <v>42936</v>
      </c>
      <c r="K223" s="181">
        <v>2176</v>
      </c>
    </row>
    <row r="224" spans="1:11" ht="12.75">
      <c r="A224" s="540"/>
      <c r="B224" s="404"/>
      <c r="C224" s="421"/>
      <c r="D224" s="423"/>
      <c r="E224" s="434"/>
      <c r="F224" s="518"/>
      <c r="G224" s="518"/>
      <c r="H224" s="46">
        <v>42967</v>
      </c>
      <c r="I224" s="103">
        <v>2176</v>
      </c>
      <c r="J224" s="174">
        <v>42965</v>
      </c>
      <c r="K224" s="181">
        <v>2176</v>
      </c>
    </row>
    <row r="225" spans="1:11" ht="12.75">
      <c r="A225" s="540"/>
      <c r="B225" s="404"/>
      <c r="C225" s="421"/>
      <c r="D225" s="423"/>
      <c r="E225" s="434"/>
      <c r="F225" s="518"/>
      <c r="G225" s="518"/>
      <c r="H225" s="46">
        <v>42998</v>
      </c>
      <c r="I225" s="103">
        <v>2176</v>
      </c>
      <c r="J225" s="174"/>
      <c r="K225" s="181"/>
    </row>
    <row r="226" spans="1:11" ht="12.75">
      <c r="A226" s="541">
        <v>24</v>
      </c>
      <c r="B226" s="542" t="s">
        <v>123</v>
      </c>
      <c r="C226" s="524">
        <v>2409605</v>
      </c>
      <c r="D226" s="467" t="s">
        <v>1004</v>
      </c>
      <c r="E226" s="463">
        <v>212</v>
      </c>
      <c r="F226" s="543">
        <v>3604</v>
      </c>
      <c r="G226" s="543">
        <v>10812</v>
      </c>
      <c r="H226" s="171">
        <v>42845</v>
      </c>
      <c r="I226" s="169">
        <v>1802</v>
      </c>
      <c r="J226" s="175"/>
      <c r="K226" s="182"/>
    </row>
    <row r="227" spans="1:11" ht="12.75">
      <c r="A227" s="541"/>
      <c r="B227" s="542"/>
      <c r="C227" s="524"/>
      <c r="D227" s="467"/>
      <c r="E227" s="463"/>
      <c r="F227" s="543"/>
      <c r="G227" s="543"/>
      <c r="H227" s="171">
        <v>42875</v>
      </c>
      <c r="I227" s="169">
        <v>1802</v>
      </c>
      <c r="J227" s="175">
        <v>42957</v>
      </c>
      <c r="K227" s="182">
        <v>1802</v>
      </c>
    </row>
    <row r="228" spans="1:11" ht="12.75">
      <c r="A228" s="541"/>
      <c r="B228" s="542"/>
      <c r="C228" s="524"/>
      <c r="D228" s="467"/>
      <c r="E228" s="463"/>
      <c r="F228" s="543"/>
      <c r="G228" s="543"/>
      <c r="H228" s="171">
        <v>42906</v>
      </c>
      <c r="I228" s="169">
        <v>1802</v>
      </c>
      <c r="J228" s="175">
        <v>42957</v>
      </c>
      <c r="K228" s="182">
        <v>1802</v>
      </c>
    </row>
    <row r="229" spans="1:11" ht="12.75">
      <c r="A229" s="541"/>
      <c r="B229" s="542"/>
      <c r="C229" s="524"/>
      <c r="D229" s="467"/>
      <c r="E229" s="463"/>
      <c r="F229" s="543"/>
      <c r="G229" s="543"/>
      <c r="H229" s="171">
        <v>42936</v>
      </c>
      <c r="I229" s="169">
        <v>1802</v>
      </c>
      <c r="J229" s="175">
        <v>42957</v>
      </c>
      <c r="K229" s="182">
        <v>1802</v>
      </c>
    </row>
    <row r="230" spans="1:11" ht="12.75">
      <c r="A230" s="541"/>
      <c r="B230" s="542"/>
      <c r="C230" s="524"/>
      <c r="D230" s="467"/>
      <c r="E230" s="463"/>
      <c r="F230" s="543"/>
      <c r="G230" s="543"/>
      <c r="H230" s="171">
        <v>42967</v>
      </c>
      <c r="I230" s="169">
        <v>1802</v>
      </c>
      <c r="J230" s="175"/>
      <c r="K230" s="182"/>
    </row>
    <row r="231" spans="1:11" ht="12.75">
      <c r="A231" s="541"/>
      <c r="B231" s="542"/>
      <c r="C231" s="524"/>
      <c r="D231" s="467"/>
      <c r="E231" s="463"/>
      <c r="F231" s="543"/>
      <c r="G231" s="543"/>
      <c r="H231" s="171">
        <v>42998</v>
      </c>
      <c r="I231" s="169">
        <v>1802</v>
      </c>
      <c r="J231" s="175"/>
      <c r="K231" s="182"/>
    </row>
    <row r="232" spans="1:11" ht="12.75">
      <c r="A232" s="540">
        <v>24</v>
      </c>
      <c r="B232" s="404" t="s">
        <v>123</v>
      </c>
      <c r="C232" s="421">
        <v>2409704</v>
      </c>
      <c r="D232" s="423" t="s">
        <v>1005</v>
      </c>
      <c r="E232" s="434">
        <v>307</v>
      </c>
      <c r="F232" s="518">
        <v>5219</v>
      </c>
      <c r="G232" s="518">
        <v>15657</v>
      </c>
      <c r="H232" s="46">
        <v>42845</v>
      </c>
      <c r="I232" s="103">
        <v>2609.5</v>
      </c>
      <c r="J232" s="174"/>
      <c r="K232" s="181"/>
    </row>
    <row r="233" spans="1:11" ht="12.75">
      <c r="A233" s="540"/>
      <c r="B233" s="404"/>
      <c r="C233" s="421"/>
      <c r="D233" s="423"/>
      <c r="E233" s="434"/>
      <c r="F233" s="518"/>
      <c r="G233" s="518"/>
      <c r="H233" s="46">
        <v>42875</v>
      </c>
      <c r="I233" s="103">
        <v>2609.5</v>
      </c>
      <c r="J233" s="174"/>
      <c r="K233" s="181"/>
    </row>
    <row r="234" spans="1:11" ht="12.75">
      <c r="A234" s="540"/>
      <c r="B234" s="404"/>
      <c r="C234" s="421"/>
      <c r="D234" s="423"/>
      <c r="E234" s="434"/>
      <c r="F234" s="518"/>
      <c r="G234" s="518"/>
      <c r="H234" s="46">
        <v>42906</v>
      </c>
      <c r="I234" s="103">
        <v>2609.5</v>
      </c>
      <c r="J234" s="174"/>
      <c r="K234" s="181"/>
    </row>
    <row r="235" spans="1:11" ht="12.75">
      <c r="A235" s="540"/>
      <c r="B235" s="404"/>
      <c r="C235" s="421"/>
      <c r="D235" s="423"/>
      <c r="E235" s="434"/>
      <c r="F235" s="518"/>
      <c r="G235" s="518"/>
      <c r="H235" s="46">
        <v>42936</v>
      </c>
      <c r="I235" s="103">
        <v>2609.5</v>
      </c>
      <c r="J235" s="174"/>
      <c r="K235" s="181"/>
    </row>
    <row r="236" spans="1:11" ht="12.75">
      <c r="A236" s="540"/>
      <c r="B236" s="404"/>
      <c r="C236" s="421"/>
      <c r="D236" s="423"/>
      <c r="E236" s="434"/>
      <c r="F236" s="518"/>
      <c r="G236" s="518"/>
      <c r="H236" s="46">
        <v>42967</v>
      </c>
      <c r="I236" s="103">
        <v>2609.5</v>
      </c>
      <c r="J236" s="174">
        <v>42968</v>
      </c>
      <c r="K236" s="181">
        <v>2609.5</v>
      </c>
    </row>
    <row r="237" spans="1:11" ht="12.75">
      <c r="A237" s="540"/>
      <c r="B237" s="404"/>
      <c r="C237" s="421"/>
      <c r="D237" s="423"/>
      <c r="E237" s="434"/>
      <c r="F237" s="518"/>
      <c r="G237" s="518"/>
      <c r="H237" s="46">
        <v>42998</v>
      </c>
      <c r="I237" s="103">
        <v>2609.5</v>
      </c>
      <c r="J237" s="174"/>
      <c r="K237" s="181"/>
    </row>
    <row r="238" spans="1:12" ht="12.75" customHeight="1">
      <c r="A238" s="541">
        <v>24</v>
      </c>
      <c r="B238" s="542" t="s">
        <v>123</v>
      </c>
      <c r="C238" s="524">
        <v>2409803</v>
      </c>
      <c r="D238" s="467" t="s">
        <v>1006</v>
      </c>
      <c r="E238" s="463">
        <v>43</v>
      </c>
      <c r="F238" s="543">
        <v>731</v>
      </c>
      <c r="G238" s="543">
        <v>2193</v>
      </c>
      <c r="H238" s="171">
        <v>42845</v>
      </c>
      <c r="I238" s="169">
        <v>731</v>
      </c>
      <c r="J238" s="175"/>
      <c r="K238" s="182"/>
      <c r="L238" s="13"/>
    </row>
    <row r="239" spans="1:11" ht="12.75">
      <c r="A239" s="541"/>
      <c r="B239" s="542"/>
      <c r="C239" s="524"/>
      <c r="D239" s="467"/>
      <c r="E239" s="463"/>
      <c r="F239" s="543"/>
      <c r="G239" s="543"/>
      <c r="H239" s="171">
        <v>42875</v>
      </c>
      <c r="I239" s="169">
        <v>731</v>
      </c>
      <c r="J239" s="175"/>
      <c r="K239" s="182"/>
    </row>
    <row r="240" spans="1:11" ht="12.75">
      <c r="A240" s="541"/>
      <c r="B240" s="542"/>
      <c r="C240" s="524"/>
      <c r="D240" s="467"/>
      <c r="E240" s="463"/>
      <c r="F240" s="543"/>
      <c r="G240" s="543"/>
      <c r="H240" s="171">
        <v>42906</v>
      </c>
      <c r="I240" s="169">
        <v>731</v>
      </c>
      <c r="J240" s="175"/>
      <c r="K240" s="182"/>
    </row>
    <row r="241" spans="1:11" ht="12.75">
      <c r="A241" s="540">
        <v>24</v>
      </c>
      <c r="B241" s="404" t="s">
        <v>123</v>
      </c>
      <c r="C241" s="421">
        <v>2410108</v>
      </c>
      <c r="D241" s="423" t="s">
        <v>1007</v>
      </c>
      <c r="E241" s="434">
        <v>146</v>
      </c>
      <c r="F241" s="518">
        <v>2482</v>
      </c>
      <c r="G241" s="518">
        <v>7446</v>
      </c>
      <c r="H241" s="46">
        <v>42845</v>
      </c>
      <c r="I241" s="103">
        <v>1241</v>
      </c>
      <c r="J241" s="174"/>
      <c r="K241" s="181"/>
    </row>
    <row r="242" spans="1:11" ht="12.75">
      <c r="A242" s="540"/>
      <c r="B242" s="404"/>
      <c r="C242" s="421"/>
      <c r="D242" s="423"/>
      <c r="E242" s="434"/>
      <c r="F242" s="518"/>
      <c r="G242" s="518"/>
      <c r="H242" s="46">
        <v>42875</v>
      </c>
      <c r="I242" s="103">
        <v>1241</v>
      </c>
      <c r="J242" s="174"/>
      <c r="K242" s="181"/>
    </row>
    <row r="243" spans="1:11" ht="12.75">
      <c r="A243" s="540"/>
      <c r="B243" s="404"/>
      <c r="C243" s="421"/>
      <c r="D243" s="423"/>
      <c r="E243" s="434"/>
      <c r="F243" s="518"/>
      <c r="G243" s="518"/>
      <c r="H243" s="46">
        <v>42906</v>
      </c>
      <c r="I243" s="103">
        <v>1241</v>
      </c>
      <c r="J243" s="174"/>
      <c r="K243" s="181"/>
    </row>
    <row r="244" spans="1:11" ht="12.75">
      <c r="A244" s="540"/>
      <c r="B244" s="404"/>
      <c r="C244" s="421"/>
      <c r="D244" s="423"/>
      <c r="E244" s="434"/>
      <c r="F244" s="518"/>
      <c r="G244" s="518"/>
      <c r="H244" s="46">
        <v>42936</v>
      </c>
      <c r="I244" s="103">
        <v>1241</v>
      </c>
      <c r="J244" s="174"/>
      <c r="K244" s="181"/>
    </row>
    <row r="245" spans="1:11" ht="12.75">
      <c r="A245" s="540"/>
      <c r="B245" s="404"/>
      <c r="C245" s="421"/>
      <c r="D245" s="423"/>
      <c r="E245" s="434"/>
      <c r="F245" s="518"/>
      <c r="G245" s="518"/>
      <c r="H245" s="46">
        <v>42967</v>
      </c>
      <c r="I245" s="103">
        <v>1241</v>
      </c>
      <c r="J245" s="174"/>
      <c r="K245" s="181"/>
    </row>
    <row r="246" spans="1:11" ht="12.75">
      <c r="A246" s="540"/>
      <c r="B246" s="404"/>
      <c r="C246" s="421"/>
      <c r="D246" s="423"/>
      <c r="E246" s="434"/>
      <c r="F246" s="518"/>
      <c r="G246" s="518"/>
      <c r="H246" s="46">
        <v>42998</v>
      </c>
      <c r="I246" s="103">
        <v>1241</v>
      </c>
      <c r="J246" s="174"/>
      <c r="K246" s="181"/>
    </row>
    <row r="247" spans="1:11" ht="12.75">
      <c r="A247" s="541">
        <v>24</v>
      </c>
      <c r="B247" s="542" t="s">
        <v>123</v>
      </c>
      <c r="C247" s="524">
        <v>2410306</v>
      </c>
      <c r="D247" s="467" t="s">
        <v>1008</v>
      </c>
      <c r="E247" s="463">
        <v>382</v>
      </c>
      <c r="F247" s="543">
        <v>6494</v>
      </c>
      <c r="G247" s="543">
        <v>19482</v>
      </c>
      <c r="H247" s="171">
        <v>42845</v>
      </c>
      <c r="I247" s="169">
        <v>3247</v>
      </c>
      <c r="J247" s="175">
        <v>42845</v>
      </c>
      <c r="K247" s="182">
        <v>3247</v>
      </c>
    </row>
    <row r="248" spans="1:11" ht="12.75">
      <c r="A248" s="541"/>
      <c r="B248" s="542"/>
      <c r="C248" s="524"/>
      <c r="D248" s="467"/>
      <c r="E248" s="463"/>
      <c r="F248" s="543"/>
      <c r="G248" s="543"/>
      <c r="H248" s="171">
        <v>42875</v>
      </c>
      <c r="I248" s="169">
        <v>3247</v>
      </c>
      <c r="J248" s="175">
        <v>42879</v>
      </c>
      <c r="K248" s="182">
        <v>3247</v>
      </c>
    </row>
    <row r="249" spans="1:11" ht="12.75">
      <c r="A249" s="541"/>
      <c r="B249" s="542"/>
      <c r="C249" s="524"/>
      <c r="D249" s="467"/>
      <c r="E249" s="463"/>
      <c r="F249" s="543"/>
      <c r="G249" s="543"/>
      <c r="H249" s="171">
        <v>42906</v>
      </c>
      <c r="I249" s="169">
        <v>3247</v>
      </c>
      <c r="J249" s="175">
        <v>42907</v>
      </c>
      <c r="K249" s="182">
        <v>3247</v>
      </c>
    </row>
    <row r="250" spans="1:11" ht="12.75">
      <c r="A250" s="541"/>
      <c r="B250" s="542"/>
      <c r="C250" s="524"/>
      <c r="D250" s="467"/>
      <c r="E250" s="463"/>
      <c r="F250" s="543"/>
      <c r="G250" s="543"/>
      <c r="H250" s="171">
        <v>42936</v>
      </c>
      <c r="I250" s="169">
        <v>3247</v>
      </c>
      <c r="J250" s="175">
        <v>42930</v>
      </c>
      <c r="K250" s="182">
        <v>3247</v>
      </c>
    </row>
    <row r="251" spans="1:11" ht="12.75">
      <c r="A251" s="541"/>
      <c r="B251" s="542"/>
      <c r="C251" s="524"/>
      <c r="D251" s="467"/>
      <c r="E251" s="463"/>
      <c r="F251" s="543"/>
      <c r="G251" s="543"/>
      <c r="H251" s="171">
        <v>42967</v>
      </c>
      <c r="I251" s="169">
        <v>3247</v>
      </c>
      <c r="J251" s="175">
        <v>42965</v>
      </c>
      <c r="K251" s="182">
        <v>3247</v>
      </c>
    </row>
    <row r="252" spans="1:11" ht="12.75">
      <c r="A252" s="541"/>
      <c r="B252" s="542"/>
      <c r="C252" s="524"/>
      <c r="D252" s="467"/>
      <c r="E252" s="463"/>
      <c r="F252" s="543"/>
      <c r="G252" s="543"/>
      <c r="H252" s="171">
        <v>42998</v>
      </c>
      <c r="I252" s="169">
        <v>3247</v>
      </c>
      <c r="J252" s="175"/>
      <c r="K252" s="182"/>
    </row>
    <row r="253" spans="1:11" ht="12.75">
      <c r="A253" s="540">
        <v>24</v>
      </c>
      <c r="B253" s="404" t="s">
        <v>123</v>
      </c>
      <c r="C253" s="421">
        <v>2410405</v>
      </c>
      <c r="D253" s="423" t="s">
        <v>1009</v>
      </c>
      <c r="E253" s="434">
        <v>176</v>
      </c>
      <c r="F253" s="518">
        <v>2992</v>
      </c>
      <c r="G253" s="518">
        <v>8976</v>
      </c>
      <c r="H253" s="46">
        <v>42845</v>
      </c>
      <c r="I253" s="103">
        <v>1496</v>
      </c>
      <c r="J253" s="174">
        <v>42845</v>
      </c>
      <c r="K253" s="181">
        <v>1496</v>
      </c>
    </row>
    <row r="254" spans="1:11" ht="12.75">
      <c r="A254" s="540"/>
      <c r="B254" s="404"/>
      <c r="C254" s="421"/>
      <c r="D254" s="423"/>
      <c r="E254" s="434"/>
      <c r="F254" s="518"/>
      <c r="G254" s="518"/>
      <c r="H254" s="46">
        <v>42875</v>
      </c>
      <c r="I254" s="103">
        <v>1496</v>
      </c>
      <c r="J254" s="174">
        <v>42872</v>
      </c>
      <c r="K254" s="181">
        <v>1496</v>
      </c>
    </row>
    <row r="255" spans="1:11" ht="12.75">
      <c r="A255" s="540"/>
      <c r="B255" s="404"/>
      <c r="C255" s="421"/>
      <c r="D255" s="423"/>
      <c r="E255" s="434"/>
      <c r="F255" s="518"/>
      <c r="G255" s="518"/>
      <c r="H255" s="46">
        <v>42906</v>
      </c>
      <c r="I255" s="103">
        <v>1496</v>
      </c>
      <c r="J255" s="174">
        <v>42906</v>
      </c>
      <c r="K255" s="181">
        <v>1496</v>
      </c>
    </row>
    <row r="256" spans="1:12" ht="12.75">
      <c r="A256" s="540"/>
      <c r="B256" s="404"/>
      <c r="C256" s="421"/>
      <c r="D256" s="423"/>
      <c r="E256" s="434"/>
      <c r="F256" s="518"/>
      <c r="G256" s="518"/>
      <c r="H256" s="46">
        <v>42936</v>
      </c>
      <c r="I256" s="103">
        <v>1496</v>
      </c>
      <c r="J256" s="174">
        <v>42936</v>
      </c>
      <c r="K256" s="181">
        <v>1496</v>
      </c>
      <c r="L256" s="177"/>
    </row>
    <row r="257" spans="1:11" ht="12.75">
      <c r="A257" s="540"/>
      <c r="B257" s="404"/>
      <c r="C257" s="421"/>
      <c r="D257" s="423"/>
      <c r="E257" s="434"/>
      <c r="F257" s="518"/>
      <c r="G257" s="518"/>
      <c r="H257" s="46">
        <v>42967</v>
      </c>
      <c r="I257" s="103">
        <v>1496</v>
      </c>
      <c r="J257" s="174">
        <v>42963</v>
      </c>
      <c r="K257" s="181">
        <v>1496</v>
      </c>
    </row>
    <row r="258" spans="1:11" ht="12.75">
      <c r="A258" s="540"/>
      <c r="B258" s="404"/>
      <c r="C258" s="421"/>
      <c r="D258" s="423"/>
      <c r="E258" s="434"/>
      <c r="F258" s="518"/>
      <c r="G258" s="518"/>
      <c r="H258" s="46">
        <v>42998</v>
      </c>
      <c r="I258" s="103">
        <v>1496</v>
      </c>
      <c r="J258" s="174"/>
      <c r="K258" s="181"/>
    </row>
    <row r="259" spans="1:12" ht="12.75">
      <c r="A259" s="541">
        <v>24</v>
      </c>
      <c r="B259" s="542" t="s">
        <v>123</v>
      </c>
      <c r="C259" s="524">
        <v>2410900</v>
      </c>
      <c r="D259" s="467" t="s">
        <v>1010</v>
      </c>
      <c r="E259" s="463">
        <v>144</v>
      </c>
      <c r="F259" s="543">
        <v>2448</v>
      </c>
      <c r="G259" s="543">
        <v>7344</v>
      </c>
      <c r="H259" s="171">
        <v>42845</v>
      </c>
      <c r="I259" s="169">
        <v>1224</v>
      </c>
      <c r="J259" s="175"/>
      <c r="K259" s="182"/>
      <c r="L259" s="13"/>
    </row>
    <row r="260" spans="1:11" ht="12.75">
      <c r="A260" s="541"/>
      <c r="B260" s="542"/>
      <c r="C260" s="524"/>
      <c r="D260" s="467"/>
      <c r="E260" s="463"/>
      <c r="F260" s="543"/>
      <c r="G260" s="543"/>
      <c r="H260" s="171">
        <v>42875</v>
      </c>
      <c r="I260" s="169">
        <v>1224</v>
      </c>
      <c r="J260" s="175">
        <v>42865</v>
      </c>
      <c r="K260" s="182">
        <v>1224</v>
      </c>
    </row>
    <row r="261" spans="1:11" ht="12.75">
      <c r="A261" s="541"/>
      <c r="B261" s="542"/>
      <c r="C261" s="524"/>
      <c r="D261" s="467"/>
      <c r="E261" s="463"/>
      <c r="F261" s="543"/>
      <c r="G261" s="543"/>
      <c r="H261" s="171">
        <v>42906</v>
      </c>
      <c r="I261" s="169">
        <v>1224</v>
      </c>
      <c r="J261" s="175"/>
      <c r="K261" s="182"/>
    </row>
    <row r="262" spans="1:11" ht="12.75">
      <c r="A262" s="541"/>
      <c r="B262" s="542"/>
      <c r="C262" s="524"/>
      <c r="D262" s="467"/>
      <c r="E262" s="463"/>
      <c r="F262" s="543"/>
      <c r="G262" s="543"/>
      <c r="H262" s="171">
        <v>42936</v>
      </c>
      <c r="I262" s="169">
        <v>1224</v>
      </c>
      <c r="J262" s="175"/>
      <c r="K262" s="182"/>
    </row>
    <row r="263" spans="1:11" ht="12.75">
      <c r="A263" s="541"/>
      <c r="B263" s="542"/>
      <c r="C263" s="524"/>
      <c r="D263" s="467"/>
      <c r="E263" s="463"/>
      <c r="F263" s="543"/>
      <c r="G263" s="543"/>
      <c r="H263" s="171">
        <v>42967</v>
      </c>
      <c r="I263" s="169">
        <v>1224</v>
      </c>
      <c r="J263" s="175"/>
      <c r="K263" s="182"/>
    </row>
    <row r="264" spans="1:11" ht="12.75">
      <c r="A264" s="541"/>
      <c r="B264" s="542"/>
      <c r="C264" s="524"/>
      <c r="D264" s="467"/>
      <c r="E264" s="463"/>
      <c r="F264" s="543"/>
      <c r="G264" s="543"/>
      <c r="H264" s="171">
        <v>42998</v>
      </c>
      <c r="I264" s="169">
        <v>1224</v>
      </c>
      <c r="J264" s="175"/>
      <c r="K264" s="182"/>
    </row>
    <row r="265" spans="1:11" ht="12.75">
      <c r="A265" s="540">
        <v>24</v>
      </c>
      <c r="B265" s="404" t="s">
        <v>123</v>
      </c>
      <c r="C265" s="421">
        <v>2411106</v>
      </c>
      <c r="D265" s="423" t="s">
        <v>296</v>
      </c>
      <c r="E265" s="434">
        <v>293</v>
      </c>
      <c r="F265" s="518">
        <v>4981</v>
      </c>
      <c r="G265" s="518">
        <v>14943</v>
      </c>
      <c r="H265" s="46">
        <v>42845</v>
      </c>
      <c r="I265" s="103">
        <v>2490.5</v>
      </c>
      <c r="J265" s="174">
        <v>42844</v>
      </c>
      <c r="K265" s="181">
        <v>2490.5</v>
      </c>
    </row>
    <row r="266" spans="1:11" ht="12.75">
      <c r="A266" s="540"/>
      <c r="B266" s="404"/>
      <c r="C266" s="421"/>
      <c r="D266" s="423"/>
      <c r="E266" s="434"/>
      <c r="F266" s="518"/>
      <c r="G266" s="518"/>
      <c r="H266" s="46">
        <v>42875</v>
      </c>
      <c r="I266" s="103">
        <v>2490.5</v>
      </c>
      <c r="J266" s="174">
        <v>42870</v>
      </c>
      <c r="K266" s="181">
        <v>2490.5</v>
      </c>
    </row>
    <row r="267" spans="1:11" ht="12.75">
      <c r="A267" s="540"/>
      <c r="B267" s="404"/>
      <c r="C267" s="421"/>
      <c r="D267" s="423"/>
      <c r="E267" s="434"/>
      <c r="F267" s="518"/>
      <c r="G267" s="518"/>
      <c r="H267" s="46">
        <v>42906</v>
      </c>
      <c r="I267" s="103">
        <v>2490.5</v>
      </c>
      <c r="J267" s="174">
        <v>42906</v>
      </c>
      <c r="K267" s="181">
        <v>2490.5</v>
      </c>
    </row>
    <row r="268" spans="1:12" ht="12.75">
      <c r="A268" s="540"/>
      <c r="B268" s="404"/>
      <c r="C268" s="421"/>
      <c r="D268" s="423"/>
      <c r="E268" s="434"/>
      <c r="F268" s="518"/>
      <c r="G268" s="518"/>
      <c r="H268" s="46">
        <v>42936</v>
      </c>
      <c r="I268" s="103">
        <v>2490.5</v>
      </c>
      <c r="J268" s="174">
        <v>42936</v>
      </c>
      <c r="K268" s="181">
        <v>2490.5</v>
      </c>
      <c r="L268" s="250"/>
    </row>
    <row r="269" spans="1:12" ht="12.75">
      <c r="A269" s="540"/>
      <c r="B269" s="404"/>
      <c r="C269" s="421"/>
      <c r="D269" s="423"/>
      <c r="E269" s="434"/>
      <c r="F269" s="518"/>
      <c r="G269" s="518"/>
      <c r="H269" s="46">
        <v>42967</v>
      </c>
      <c r="I269" s="103">
        <v>2490.5</v>
      </c>
      <c r="J269" s="174">
        <v>42965</v>
      </c>
      <c r="K269" s="181">
        <v>2490.5</v>
      </c>
      <c r="L269" s="250"/>
    </row>
    <row r="270" spans="1:12" ht="12.75">
      <c r="A270" s="540"/>
      <c r="B270" s="404"/>
      <c r="C270" s="421"/>
      <c r="D270" s="423"/>
      <c r="E270" s="434"/>
      <c r="F270" s="518"/>
      <c r="G270" s="518"/>
      <c r="H270" s="46">
        <v>42998</v>
      </c>
      <c r="I270" s="103">
        <v>2490.5</v>
      </c>
      <c r="J270" s="174"/>
      <c r="K270" s="181"/>
      <c r="L270" s="250"/>
    </row>
    <row r="271" spans="1:12" ht="12.75">
      <c r="A271" s="541">
        <v>24</v>
      </c>
      <c r="B271" s="542" t="s">
        <v>123</v>
      </c>
      <c r="C271" s="524">
        <v>2411205</v>
      </c>
      <c r="D271" s="467" t="s">
        <v>659</v>
      </c>
      <c r="E271" s="463">
        <v>1119</v>
      </c>
      <c r="F271" s="543">
        <v>19023</v>
      </c>
      <c r="G271" s="543">
        <v>57069</v>
      </c>
      <c r="H271" s="171">
        <v>42845</v>
      </c>
      <c r="I271" s="169">
        <v>9511.5</v>
      </c>
      <c r="J271" s="175"/>
      <c r="K271" s="182"/>
      <c r="L271" s="250"/>
    </row>
    <row r="272" spans="1:12" ht="12.75">
      <c r="A272" s="541"/>
      <c r="B272" s="542"/>
      <c r="C272" s="524"/>
      <c r="D272" s="467"/>
      <c r="E272" s="463"/>
      <c r="F272" s="543"/>
      <c r="G272" s="543"/>
      <c r="H272" s="171">
        <v>42875</v>
      </c>
      <c r="I272" s="169">
        <v>9511.5</v>
      </c>
      <c r="J272" s="175"/>
      <c r="K272" s="182"/>
      <c r="L272" s="250"/>
    </row>
    <row r="273" spans="1:12" ht="12.75">
      <c r="A273" s="541"/>
      <c r="B273" s="542"/>
      <c r="C273" s="524"/>
      <c r="D273" s="467"/>
      <c r="E273" s="463"/>
      <c r="F273" s="543"/>
      <c r="G273" s="543"/>
      <c r="H273" s="171">
        <v>42906</v>
      </c>
      <c r="I273" s="169">
        <v>9511.5</v>
      </c>
      <c r="J273" s="175"/>
      <c r="K273" s="182"/>
      <c r="L273" s="250"/>
    </row>
    <row r="274" spans="1:12" ht="12.75">
      <c r="A274" s="541"/>
      <c r="B274" s="542"/>
      <c r="C274" s="524"/>
      <c r="D274" s="467"/>
      <c r="E274" s="463"/>
      <c r="F274" s="543"/>
      <c r="G274" s="543"/>
      <c r="H274" s="171">
        <v>42936</v>
      </c>
      <c r="I274" s="169">
        <v>9511.5</v>
      </c>
      <c r="J274" s="175"/>
      <c r="K274" s="182"/>
      <c r="L274" s="250"/>
    </row>
    <row r="275" spans="1:12" ht="12.75">
      <c r="A275" s="541"/>
      <c r="B275" s="542"/>
      <c r="C275" s="524"/>
      <c r="D275" s="467"/>
      <c r="E275" s="463"/>
      <c r="F275" s="543"/>
      <c r="G275" s="543"/>
      <c r="H275" s="171">
        <v>42967</v>
      </c>
      <c r="I275" s="169">
        <v>9511.5</v>
      </c>
      <c r="J275" s="175">
        <v>42968</v>
      </c>
      <c r="K275" s="182">
        <v>9511.5</v>
      </c>
      <c r="L275" s="250"/>
    </row>
    <row r="276" spans="1:12" ht="12.75">
      <c r="A276" s="541"/>
      <c r="B276" s="542"/>
      <c r="C276" s="524"/>
      <c r="D276" s="467"/>
      <c r="E276" s="463"/>
      <c r="F276" s="543"/>
      <c r="G276" s="543"/>
      <c r="H276" s="171">
        <v>42998</v>
      </c>
      <c r="I276" s="169">
        <v>9511.5</v>
      </c>
      <c r="J276" s="175"/>
      <c r="K276" s="182"/>
      <c r="L276" s="250"/>
    </row>
    <row r="277" spans="1:12" ht="12.75">
      <c r="A277" s="540">
        <v>24</v>
      </c>
      <c r="B277" s="404" t="s">
        <v>123</v>
      </c>
      <c r="C277" s="421">
        <v>2409332</v>
      </c>
      <c r="D277" s="423" t="s">
        <v>1011</v>
      </c>
      <c r="E277" s="434">
        <v>303</v>
      </c>
      <c r="F277" s="518">
        <v>5151</v>
      </c>
      <c r="G277" s="518">
        <v>15453</v>
      </c>
      <c r="H277" s="46">
        <v>42845</v>
      </c>
      <c r="I277" s="103">
        <v>2575.5</v>
      </c>
      <c r="J277" s="174">
        <v>42888</v>
      </c>
      <c r="K277" s="181">
        <v>2575.5</v>
      </c>
      <c r="L277" s="250"/>
    </row>
    <row r="278" spans="1:12" ht="12.75">
      <c r="A278" s="540"/>
      <c r="B278" s="404"/>
      <c r="C278" s="421"/>
      <c r="D278" s="423"/>
      <c r="E278" s="434"/>
      <c r="F278" s="518"/>
      <c r="G278" s="518"/>
      <c r="H278" s="46">
        <v>42875</v>
      </c>
      <c r="I278" s="103">
        <v>2575.5</v>
      </c>
      <c r="J278" s="174">
        <v>42888</v>
      </c>
      <c r="K278" s="181">
        <v>2575.5</v>
      </c>
      <c r="L278" s="250"/>
    </row>
    <row r="279" spans="1:12" ht="12.75">
      <c r="A279" s="540"/>
      <c r="B279" s="404"/>
      <c r="C279" s="421"/>
      <c r="D279" s="423"/>
      <c r="E279" s="434"/>
      <c r="F279" s="518"/>
      <c r="G279" s="518"/>
      <c r="H279" s="46">
        <v>42906</v>
      </c>
      <c r="I279" s="103">
        <v>2575.5</v>
      </c>
      <c r="J279" s="174">
        <v>42909</v>
      </c>
      <c r="K279" s="181">
        <v>2575.5</v>
      </c>
      <c r="L279" s="250"/>
    </row>
    <row r="280" spans="1:12" ht="12.75">
      <c r="A280" s="540"/>
      <c r="B280" s="404"/>
      <c r="C280" s="421"/>
      <c r="D280" s="423"/>
      <c r="E280" s="434"/>
      <c r="F280" s="518"/>
      <c r="G280" s="518"/>
      <c r="H280" s="46">
        <v>42936</v>
      </c>
      <c r="I280" s="103">
        <v>2575.5</v>
      </c>
      <c r="J280" s="174"/>
      <c r="K280" s="181"/>
      <c r="L280" s="250"/>
    </row>
    <row r="281" spans="1:12" ht="12.75">
      <c r="A281" s="540"/>
      <c r="B281" s="404"/>
      <c r="C281" s="421"/>
      <c r="D281" s="423"/>
      <c r="E281" s="434"/>
      <c r="F281" s="518"/>
      <c r="G281" s="518"/>
      <c r="H281" s="46">
        <v>42967</v>
      </c>
      <c r="I281" s="103">
        <v>2575.5</v>
      </c>
      <c r="J281" s="174"/>
      <c r="K281" s="181"/>
      <c r="L281" s="250"/>
    </row>
    <row r="282" spans="1:12" ht="12.75">
      <c r="A282" s="540"/>
      <c r="B282" s="404"/>
      <c r="C282" s="421"/>
      <c r="D282" s="423"/>
      <c r="E282" s="434"/>
      <c r="F282" s="518"/>
      <c r="G282" s="518"/>
      <c r="H282" s="46">
        <v>42998</v>
      </c>
      <c r="I282" s="103">
        <v>2575.5</v>
      </c>
      <c r="J282" s="174"/>
      <c r="K282" s="181"/>
      <c r="L282" s="250"/>
    </row>
    <row r="283" spans="1:12" ht="12.75">
      <c r="A283" s="541">
        <v>24</v>
      </c>
      <c r="B283" s="542" t="s">
        <v>123</v>
      </c>
      <c r="C283" s="524">
        <v>2411502</v>
      </c>
      <c r="D283" s="467" t="s">
        <v>1012</v>
      </c>
      <c r="E283" s="463">
        <v>558</v>
      </c>
      <c r="F283" s="543">
        <v>9486</v>
      </c>
      <c r="G283" s="543">
        <v>28458</v>
      </c>
      <c r="H283" s="171">
        <v>42845</v>
      </c>
      <c r="I283" s="169">
        <v>4743</v>
      </c>
      <c r="J283" s="175">
        <v>42845</v>
      </c>
      <c r="K283" s="182">
        <v>4743</v>
      </c>
      <c r="L283" s="250"/>
    </row>
    <row r="284" spans="1:12" ht="12.75">
      <c r="A284" s="541"/>
      <c r="B284" s="542"/>
      <c r="C284" s="524"/>
      <c r="D284" s="467"/>
      <c r="E284" s="463"/>
      <c r="F284" s="543"/>
      <c r="G284" s="543"/>
      <c r="H284" s="171">
        <v>42875</v>
      </c>
      <c r="I284" s="169">
        <v>4743</v>
      </c>
      <c r="J284" s="175">
        <v>42874</v>
      </c>
      <c r="K284" s="182">
        <v>4743</v>
      </c>
      <c r="L284" s="250"/>
    </row>
    <row r="285" spans="1:12" ht="12.75">
      <c r="A285" s="541"/>
      <c r="B285" s="542"/>
      <c r="C285" s="524"/>
      <c r="D285" s="467"/>
      <c r="E285" s="463"/>
      <c r="F285" s="543"/>
      <c r="G285" s="543"/>
      <c r="H285" s="171">
        <v>42906</v>
      </c>
      <c r="I285" s="169">
        <v>4743</v>
      </c>
      <c r="J285" s="175">
        <v>42906</v>
      </c>
      <c r="K285" s="182">
        <v>4743</v>
      </c>
      <c r="L285" s="250"/>
    </row>
    <row r="286" spans="1:12" ht="12.75">
      <c r="A286" s="541"/>
      <c r="B286" s="542"/>
      <c r="C286" s="524"/>
      <c r="D286" s="467"/>
      <c r="E286" s="463"/>
      <c r="F286" s="543"/>
      <c r="G286" s="543"/>
      <c r="H286" s="171">
        <v>42936</v>
      </c>
      <c r="I286" s="169">
        <v>4743</v>
      </c>
      <c r="J286" s="175">
        <v>42936</v>
      </c>
      <c r="K286" s="182">
        <v>4743</v>
      </c>
      <c r="L286" s="250"/>
    </row>
    <row r="287" spans="1:12" ht="12.75">
      <c r="A287" s="541"/>
      <c r="B287" s="542"/>
      <c r="C287" s="524"/>
      <c r="D287" s="467"/>
      <c r="E287" s="463"/>
      <c r="F287" s="543"/>
      <c r="G287" s="543"/>
      <c r="H287" s="171">
        <v>42967</v>
      </c>
      <c r="I287" s="169">
        <v>4743</v>
      </c>
      <c r="J287" s="175">
        <v>42965</v>
      </c>
      <c r="K287" s="182">
        <v>4743</v>
      </c>
      <c r="L287" s="250"/>
    </row>
    <row r="288" spans="1:12" ht="12.75">
      <c r="A288" s="541"/>
      <c r="B288" s="542"/>
      <c r="C288" s="524"/>
      <c r="D288" s="467"/>
      <c r="E288" s="463"/>
      <c r="F288" s="543"/>
      <c r="G288" s="543"/>
      <c r="H288" s="171">
        <v>42998</v>
      </c>
      <c r="I288" s="169">
        <v>4743</v>
      </c>
      <c r="J288" s="175"/>
      <c r="K288" s="182"/>
      <c r="L288" s="250"/>
    </row>
    <row r="289" spans="1:12" ht="12.75">
      <c r="A289" s="540">
        <v>24</v>
      </c>
      <c r="B289" s="404" t="s">
        <v>123</v>
      </c>
      <c r="C289" s="421">
        <v>2411601</v>
      </c>
      <c r="D289" s="423" t="s">
        <v>1013</v>
      </c>
      <c r="E289" s="434">
        <v>174</v>
      </c>
      <c r="F289" s="518">
        <v>2958</v>
      </c>
      <c r="G289" s="518">
        <v>8874</v>
      </c>
      <c r="H289" s="46">
        <v>42845</v>
      </c>
      <c r="I289" s="103">
        <v>1479</v>
      </c>
      <c r="J289" s="174"/>
      <c r="K289" s="181"/>
      <c r="L289" s="250"/>
    </row>
    <row r="290" spans="1:12" ht="12.75">
      <c r="A290" s="540"/>
      <c r="B290" s="404"/>
      <c r="C290" s="421"/>
      <c r="D290" s="423"/>
      <c r="E290" s="434"/>
      <c r="F290" s="518"/>
      <c r="G290" s="518"/>
      <c r="H290" s="46">
        <v>42875</v>
      </c>
      <c r="I290" s="103">
        <v>1479</v>
      </c>
      <c r="J290" s="174"/>
      <c r="K290" s="181"/>
      <c r="L290" s="250"/>
    </row>
    <row r="291" spans="1:12" ht="12.75">
      <c r="A291" s="540"/>
      <c r="B291" s="404"/>
      <c r="C291" s="421"/>
      <c r="D291" s="423"/>
      <c r="E291" s="434"/>
      <c r="F291" s="518"/>
      <c r="G291" s="518"/>
      <c r="H291" s="46">
        <v>42906</v>
      </c>
      <c r="I291" s="103">
        <v>1479</v>
      </c>
      <c r="J291" s="174"/>
      <c r="K291" s="181"/>
      <c r="L291" s="250"/>
    </row>
    <row r="292" spans="1:12" ht="12.75">
      <c r="A292" s="540"/>
      <c r="B292" s="404"/>
      <c r="C292" s="421"/>
      <c r="D292" s="423"/>
      <c r="E292" s="434"/>
      <c r="F292" s="518"/>
      <c r="G292" s="518"/>
      <c r="H292" s="46">
        <v>42936</v>
      </c>
      <c r="I292" s="103">
        <v>1479</v>
      </c>
      <c r="J292" s="174">
        <v>42936</v>
      </c>
      <c r="K292" s="181">
        <v>1479</v>
      </c>
      <c r="L292" s="250"/>
    </row>
    <row r="293" spans="1:12" ht="12.75">
      <c r="A293" s="540"/>
      <c r="B293" s="404"/>
      <c r="C293" s="421"/>
      <c r="D293" s="423"/>
      <c r="E293" s="434"/>
      <c r="F293" s="518"/>
      <c r="G293" s="518"/>
      <c r="H293" s="46">
        <v>42967</v>
      </c>
      <c r="I293" s="103">
        <v>1479</v>
      </c>
      <c r="J293" s="174">
        <v>42963</v>
      </c>
      <c r="K293" s="181">
        <v>1479</v>
      </c>
      <c r="L293" s="250"/>
    </row>
    <row r="294" spans="1:12" ht="12.75">
      <c r="A294" s="540"/>
      <c r="B294" s="404"/>
      <c r="C294" s="421"/>
      <c r="D294" s="423"/>
      <c r="E294" s="434"/>
      <c r="F294" s="518"/>
      <c r="G294" s="518"/>
      <c r="H294" s="46">
        <v>42998</v>
      </c>
      <c r="I294" s="103">
        <v>1479</v>
      </c>
      <c r="J294" s="174">
        <v>42990</v>
      </c>
      <c r="K294" s="181">
        <v>1479</v>
      </c>
      <c r="L294" s="250"/>
    </row>
    <row r="295" spans="1:12" ht="12.75">
      <c r="A295" s="541">
        <v>24</v>
      </c>
      <c r="B295" s="542" t="s">
        <v>123</v>
      </c>
      <c r="C295" s="524">
        <v>2411700</v>
      </c>
      <c r="D295" s="467" t="s">
        <v>1014</v>
      </c>
      <c r="E295" s="463">
        <v>446</v>
      </c>
      <c r="F295" s="543">
        <v>7582</v>
      </c>
      <c r="G295" s="543">
        <v>22746</v>
      </c>
      <c r="H295" s="171">
        <v>42845</v>
      </c>
      <c r="I295" s="169">
        <v>3791</v>
      </c>
      <c r="J295" s="175"/>
      <c r="K295" s="182"/>
      <c r="L295" s="250"/>
    </row>
    <row r="296" spans="1:12" ht="12.75">
      <c r="A296" s="541"/>
      <c r="B296" s="542"/>
      <c r="C296" s="524"/>
      <c r="D296" s="467"/>
      <c r="E296" s="463"/>
      <c r="F296" s="543"/>
      <c r="G296" s="543"/>
      <c r="H296" s="171">
        <v>42875</v>
      </c>
      <c r="I296" s="169">
        <v>3791</v>
      </c>
      <c r="J296" s="175"/>
      <c r="K296" s="182"/>
      <c r="L296" s="250"/>
    </row>
    <row r="297" spans="1:12" ht="12.75">
      <c r="A297" s="541"/>
      <c r="B297" s="542"/>
      <c r="C297" s="524"/>
      <c r="D297" s="467"/>
      <c r="E297" s="463"/>
      <c r="F297" s="543"/>
      <c r="G297" s="543"/>
      <c r="H297" s="171">
        <v>42906</v>
      </c>
      <c r="I297" s="169">
        <v>3791</v>
      </c>
      <c r="J297" s="175"/>
      <c r="K297" s="182"/>
      <c r="L297" s="250"/>
    </row>
    <row r="298" spans="1:12" ht="12.75">
      <c r="A298" s="541"/>
      <c r="B298" s="542"/>
      <c r="C298" s="524"/>
      <c r="D298" s="467"/>
      <c r="E298" s="463"/>
      <c r="F298" s="543"/>
      <c r="G298" s="543"/>
      <c r="H298" s="171">
        <v>42936</v>
      </c>
      <c r="I298" s="169">
        <v>3791</v>
      </c>
      <c r="J298" s="175"/>
      <c r="K298" s="182"/>
      <c r="L298" s="250"/>
    </row>
    <row r="299" spans="1:12" ht="12.75">
      <c r="A299" s="541"/>
      <c r="B299" s="542"/>
      <c r="C299" s="524"/>
      <c r="D299" s="467"/>
      <c r="E299" s="463"/>
      <c r="F299" s="543"/>
      <c r="G299" s="543"/>
      <c r="H299" s="171">
        <v>42967</v>
      </c>
      <c r="I299" s="169">
        <v>3791</v>
      </c>
      <c r="J299" s="175"/>
      <c r="K299" s="182"/>
      <c r="L299" s="250"/>
    </row>
    <row r="300" spans="1:12" ht="12.75">
      <c r="A300" s="541"/>
      <c r="B300" s="542"/>
      <c r="C300" s="524"/>
      <c r="D300" s="467"/>
      <c r="E300" s="463"/>
      <c r="F300" s="543"/>
      <c r="G300" s="543"/>
      <c r="H300" s="171">
        <v>42998</v>
      </c>
      <c r="I300" s="169">
        <v>3791</v>
      </c>
      <c r="J300" s="175"/>
      <c r="K300" s="182"/>
      <c r="L300" s="250"/>
    </row>
    <row r="301" spans="1:12" ht="12.75">
      <c r="A301" s="540">
        <v>24</v>
      </c>
      <c r="B301" s="404" t="s">
        <v>123</v>
      </c>
      <c r="C301" s="421">
        <v>2412302</v>
      </c>
      <c r="D301" s="423" t="s">
        <v>1015</v>
      </c>
      <c r="E301" s="434">
        <v>631</v>
      </c>
      <c r="F301" s="518">
        <v>10727</v>
      </c>
      <c r="G301" s="518">
        <v>32181</v>
      </c>
      <c r="H301" s="46">
        <v>42845</v>
      </c>
      <c r="I301" s="103">
        <v>5363.5</v>
      </c>
      <c r="J301" s="174"/>
      <c r="K301" s="181"/>
      <c r="L301" s="250"/>
    </row>
    <row r="302" spans="1:12" ht="12.75">
      <c r="A302" s="540"/>
      <c r="B302" s="404"/>
      <c r="C302" s="421"/>
      <c r="D302" s="423"/>
      <c r="E302" s="434"/>
      <c r="F302" s="518"/>
      <c r="G302" s="518"/>
      <c r="H302" s="46">
        <v>42875</v>
      </c>
      <c r="I302" s="103">
        <v>5363.5</v>
      </c>
      <c r="J302" s="174"/>
      <c r="K302" s="181"/>
      <c r="L302" s="250"/>
    </row>
    <row r="303" spans="1:12" ht="12.75">
      <c r="A303" s="540"/>
      <c r="B303" s="404"/>
      <c r="C303" s="421"/>
      <c r="D303" s="423"/>
      <c r="E303" s="434"/>
      <c r="F303" s="518"/>
      <c r="G303" s="518"/>
      <c r="H303" s="46">
        <v>42906</v>
      </c>
      <c r="I303" s="103">
        <v>5363.5</v>
      </c>
      <c r="J303" s="174"/>
      <c r="K303" s="181"/>
      <c r="L303" s="250"/>
    </row>
    <row r="304" spans="1:12" ht="12.75">
      <c r="A304" s="540"/>
      <c r="B304" s="404"/>
      <c r="C304" s="421"/>
      <c r="D304" s="423"/>
      <c r="E304" s="434"/>
      <c r="F304" s="518"/>
      <c r="G304" s="518"/>
      <c r="H304" s="46">
        <v>42936</v>
      </c>
      <c r="I304" s="103">
        <v>5363.5</v>
      </c>
      <c r="J304" s="174"/>
      <c r="K304" s="181"/>
      <c r="L304" s="250"/>
    </row>
    <row r="305" spans="1:12" ht="12.75">
      <c r="A305" s="540"/>
      <c r="B305" s="404"/>
      <c r="C305" s="421"/>
      <c r="D305" s="423"/>
      <c r="E305" s="434"/>
      <c r="F305" s="518"/>
      <c r="G305" s="518"/>
      <c r="H305" s="46">
        <v>42967</v>
      </c>
      <c r="I305" s="103">
        <v>5363.5</v>
      </c>
      <c r="J305" s="174"/>
      <c r="K305" s="181"/>
      <c r="L305" s="250"/>
    </row>
    <row r="306" spans="1:12" ht="12.75">
      <c r="A306" s="540"/>
      <c r="B306" s="404"/>
      <c r="C306" s="421"/>
      <c r="D306" s="423"/>
      <c r="E306" s="434"/>
      <c r="F306" s="518"/>
      <c r="G306" s="518"/>
      <c r="H306" s="46">
        <v>42998</v>
      </c>
      <c r="I306" s="103">
        <v>5363.5</v>
      </c>
      <c r="J306" s="174"/>
      <c r="K306" s="181"/>
      <c r="L306" s="250"/>
    </row>
    <row r="307" spans="1:12" ht="12.75">
      <c r="A307" s="541">
        <v>24</v>
      </c>
      <c r="B307" s="542" t="s">
        <v>123</v>
      </c>
      <c r="C307" s="524">
        <v>2412559</v>
      </c>
      <c r="D307" s="467" t="s">
        <v>1016</v>
      </c>
      <c r="E307" s="463">
        <v>695</v>
      </c>
      <c r="F307" s="543">
        <v>11815</v>
      </c>
      <c r="G307" s="543">
        <v>35445</v>
      </c>
      <c r="H307" s="171">
        <v>42845</v>
      </c>
      <c r="I307" s="169">
        <v>5907.5</v>
      </c>
      <c r="J307" s="175"/>
      <c r="K307" s="182"/>
      <c r="L307" s="250"/>
    </row>
    <row r="308" spans="1:12" ht="12.75">
      <c r="A308" s="541"/>
      <c r="B308" s="542"/>
      <c r="C308" s="524"/>
      <c r="D308" s="467"/>
      <c r="E308" s="463"/>
      <c r="F308" s="543"/>
      <c r="G308" s="543"/>
      <c r="H308" s="171">
        <v>42875</v>
      </c>
      <c r="I308" s="169">
        <v>5907.5</v>
      </c>
      <c r="J308" s="175"/>
      <c r="K308" s="182"/>
      <c r="L308" s="250"/>
    </row>
    <row r="309" spans="1:12" ht="12.75">
      <c r="A309" s="541"/>
      <c r="B309" s="542"/>
      <c r="C309" s="524"/>
      <c r="D309" s="467"/>
      <c r="E309" s="463"/>
      <c r="F309" s="543"/>
      <c r="G309" s="543"/>
      <c r="H309" s="171">
        <v>42906</v>
      </c>
      <c r="I309" s="169">
        <v>5907.5</v>
      </c>
      <c r="J309" s="175"/>
      <c r="K309" s="182"/>
      <c r="L309" s="250"/>
    </row>
    <row r="310" spans="1:12" ht="12.75">
      <c r="A310" s="541"/>
      <c r="B310" s="542"/>
      <c r="C310" s="524"/>
      <c r="D310" s="467"/>
      <c r="E310" s="463"/>
      <c r="F310" s="543"/>
      <c r="G310" s="543"/>
      <c r="H310" s="171">
        <v>42936</v>
      </c>
      <c r="I310" s="169">
        <v>5907.5</v>
      </c>
      <c r="J310" s="175"/>
      <c r="K310" s="182"/>
      <c r="L310" s="250"/>
    </row>
    <row r="311" spans="1:12" ht="12.75">
      <c r="A311" s="541"/>
      <c r="B311" s="542"/>
      <c r="C311" s="524"/>
      <c r="D311" s="467"/>
      <c r="E311" s="463"/>
      <c r="F311" s="543"/>
      <c r="G311" s="543"/>
      <c r="H311" s="171">
        <v>42967</v>
      </c>
      <c r="I311" s="169">
        <v>5907.5</v>
      </c>
      <c r="J311" s="175"/>
      <c r="K311" s="182"/>
      <c r="L311" s="250"/>
    </row>
    <row r="312" spans="1:12" ht="12.75">
      <c r="A312" s="541"/>
      <c r="B312" s="542"/>
      <c r="C312" s="524"/>
      <c r="D312" s="467"/>
      <c r="E312" s="463"/>
      <c r="F312" s="543"/>
      <c r="G312" s="543"/>
      <c r="H312" s="171">
        <v>42998</v>
      </c>
      <c r="I312" s="169">
        <v>5907.5</v>
      </c>
      <c r="J312" s="175"/>
      <c r="K312" s="182"/>
      <c r="L312" s="250"/>
    </row>
    <row r="313" spans="1:12" ht="12.75">
      <c r="A313" s="540">
        <v>24</v>
      </c>
      <c r="B313" s="404" t="s">
        <v>123</v>
      </c>
      <c r="C313" s="421">
        <v>2412609</v>
      </c>
      <c r="D313" s="423" t="s">
        <v>1017</v>
      </c>
      <c r="E313" s="434">
        <v>784</v>
      </c>
      <c r="F313" s="518">
        <v>13328</v>
      </c>
      <c r="G313" s="518">
        <v>39984</v>
      </c>
      <c r="H313" s="46">
        <v>42845</v>
      </c>
      <c r="I313" s="103">
        <v>6664</v>
      </c>
      <c r="J313" s="174"/>
      <c r="K313" s="181"/>
      <c r="L313" s="250"/>
    </row>
    <row r="314" spans="1:12" ht="12.75">
      <c r="A314" s="540"/>
      <c r="B314" s="404"/>
      <c r="C314" s="421"/>
      <c r="D314" s="423"/>
      <c r="E314" s="434"/>
      <c r="F314" s="518"/>
      <c r="G314" s="518"/>
      <c r="H314" s="46">
        <v>42875</v>
      </c>
      <c r="I314" s="103">
        <v>6664</v>
      </c>
      <c r="J314" s="174"/>
      <c r="K314" s="181"/>
      <c r="L314" s="250"/>
    </row>
    <row r="315" spans="1:12" ht="12.75">
      <c r="A315" s="540"/>
      <c r="B315" s="404"/>
      <c r="C315" s="421"/>
      <c r="D315" s="423"/>
      <c r="E315" s="434"/>
      <c r="F315" s="518"/>
      <c r="G315" s="518"/>
      <c r="H315" s="46">
        <v>42906</v>
      </c>
      <c r="I315" s="103">
        <v>6664</v>
      </c>
      <c r="J315" s="174"/>
      <c r="K315" s="181"/>
      <c r="L315" s="250"/>
    </row>
    <row r="316" spans="1:12" ht="12.75">
      <c r="A316" s="540"/>
      <c r="B316" s="404"/>
      <c r="C316" s="421"/>
      <c r="D316" s="423"/>
      <c r="E316" s="434"/>
      <c r="F316" s="518"/>
      <c r="G316" s="518"/>
      <c r="H316" s="46">
        <v>42936</v>
      </c>
      <c r="I316" s="103">
        <v>6664</v>
      </c>
      <c r="J316" s="174"/>
      <c r="K316" s="181"/>
      <c r="L316" s="250"/>
    </row>
    <row r="317" spans="1:12" ht="12.75">
      <c r="A317" s="540"/>
      <c r="B317" s="404"/>
      <c r="C317" s="421"/>
      <c r="D317" s="423"/>
      <c r="E317" s="434"/>
      <c r="F317" s="518"/>
      <c r="G317" s="518"/>
      <c r="H317" s="46">
        <v>42967</v>
      </c>
      <c r="I317" s="103">
        <v>6664</v>
      </c>
      <c r="J317" s="174"/>
      <c r="K317" s="181"/>
      <c r="L317" s="250"/>
    </row>
    <row r="318" spans="1:12" ht="12.75">
      <c r="A318" s="540"/>
      <c r="B318" s="404"/>
      <c r="C318" s="421"/>
      <c r="D318" s="423"/>
      <c r="E318" s="434"/>
      <c r="F318" s="518"/>
      <c r="G318" s="518"/>
      <c r="H318" s="46">
        <v>42998</v>
      </c>
      <c r="I318" s="103">
        <v>6664</v>
      </c>
      <c r="J318" s="174"/>
      <c r="K318" s="181"/>
      <c r="L318" s="250"/>
    </row>
    <row r="319" spans="1:12" ht="12.75">
      <c r="A319" s="541">
        <v>24</v>
      </c>
      <c r="B319" s="542" t="s">
        <v>123</v>
      </c>
      <c r="C319" s="524">
        <v>2412708</v>
      </c>
      <c r="D319" s="467" t="s">
        <v>1018</v>
      </c>
      <c r="E319" s="463">
        <v>340</v>
      </c>
      <c r="F319" s="543">
        <v>5780</v>
      </c>
      <c r="G319" s="543">
        <v>17340</v>
      </c>
      <c r="H319" s="171">
        <v>42845</v>
      </c>
      <c r="I319" s="169">
        <v>2890</v>
      </c>
      <c r="J319" s="175"/>
      <c r="K319" s="182"/>
      <c r="L319" s="250"/>
    </row>
    <row r="320" spans="1:12" ht="12.75">
      <c r="A320" s="541"/>
      <c r="B320" s="542"/>
      <c r="C320" s="524"/>
      <c r="D320" s="467"/>
      <c r="E320" s="463"/>
      <c r="F320" s="543"/>
      <c r="G320" s="543"/>
      <c r="H320" s="171">
        <v>42875</v>
      </c>
      <c r="I320" s="169">
        <v>2890</v>
      </c>
      <c r="J320" s="175"/>
      <c r="K320" s="182"/>
      <c r="L320" s="250"/>
    </row>
    <row r="321" spans="1:12" ht="12.75">
      <c r="A321" s="541"/>
      <c r="B321" s="542"/>
      <c r="C321" s="524"/>
      <c r="D321" s="467"/>
      <c r="E321" s="463"/>
      <c r="F321" s="543"/>
      <c r="G321" s="543"/>
      <c r="H321" s="171">
        <v>42906</v>
      </c>
      <c r="I321" s="169">
        <v>2890</v>
      </c>
      <c r="J321" s="175"/>
      <c r="K321" s="182"/>
      <c r="L321" s="250"/>
    </row>
    <row r="322" spans="1:11" ht="12.75">
      <c r="A322" s="541"/>
      <c r="B322" s="542"/>
      <c r="C322" s="524"/>
      <c r="D322" s="467"/>
      <c r="E322" s="463"/>
      <c r="F322" s="543"/>
      <c r="G322" s="543"/>
      <c r="H322" s="171">
        <v>42936</v>
      </c>
      <c r="I322" s="169">
        <v>2890</v>
      </c>
      <c r="J322" s="175"/>
      <c r="K322" s="182"/>
    </row>
    <row r="323" spans="1:11" ht="12.75">
      <c r="A323" s="541"/>
      <c r="B323" s="542"/>
      <c r="C323" s="524"/>
      <c r="D323" s="467"/>
      <c r="E323" s="463"/>
      <c r="F323" s="543"/>
      <c r="G323" s="543"/>
      <c r="H323" s="171">
        <v>42967</v>
      </c>
      <c r="I323" s="169">
        <v>2890</v>
      </c>
      <c r="J323" s="175"/>
      <c r="K323" s="182"/>
    </row>
    <row r="324" spans="1:11" ht="12.75">
      <c r="A324" s="541"/>
      <c r="B324" s="542"/>
      <c r="C324" s="524"/>
      <c r="D324" s="467"/>
      <c r="E324" s="463"/>
      <c r="F324" s="543"/>
      <c r="G324" s="543"/>
      <c r="H324" s="171">
        <v>42998</v>
      </c>
      <c r="I324" s="169">
        <v>2890</v>
      </c>
      <c r="J324" s="175"/>
      <c r="K324" s="182"/>
    </row>
    <row r="325" spans="1:11" ht="12.75">
      <c r="A325" s="540">
        <v>24</v>
      </c>
      <c r="B325" s="404" t="s">
        <v>123</v>
      </c>
      <c r="C325" s="421">
        <v>2412906</v>
      </c>
      <c r="D325" s="423" t="s">
        <v>1019</v>
      </c>
      <c r="E325" s="434">
        <v>1421</v>
      </c>
      <c r="F325" s="518">
        <v>24157</v>
      </c>
      <c r="G325" s="518">
        <v>72471</v>
      </c>
      <c r="H325" s="46">
        <v>42845</v>
      </c>
      <c r="I325" s="103">
        <v>12078.5</v>
      </c>
      <c r="J325" s="174"/>
      <c r="K325" s="181"/>
    </row>
    <row r="326" spans="1:11" ht="12.75">
      <c r="A326" s="540"/>
      <c r="B326" s="404"/>
      <c r="C326" s="421"/>
      <c r="D326" s="423"/>
      <c r="E326" s="434"/>
      <c r="F326" s="518"/>
      <c r="G326" s="518"/>
      <c r="H326" s="46">
        <v>42875</v>
      </c>
      <c r="I326" s="103">
        <v>12078.5</v>
      </c>
      <c r="J326" s="174"/>
      <c r="K326" s="181"/>
    </row>
    <row r="327" spans="1:11" ht="12.75">
      <c r="A327" s="540"/>
      <c r="B327" s="404"/>
      <c r="C327" s="421"/>
      <c r="D327" s="423"/>
      <c r="E327" s="434"/>
      <c r="F327" s="518"/>
      <c r="G327" s="518"/>
      <c r="H327" s="46">
        <v>42906</v>
      </c>
      <c r="I327" s="103">
        <v>12078.5</v>
      </c>
      <c r="J327" s="174"/>
      <c r="K327" s="181"/>
    </row>
    <row r="328" spans="1:11" ht="12.75">
      <c r="A328" s="540"/>
      <c r="B328" s="404"/>
      <c r="C328" s="421"/>
      <c r="D328" s="423"/>
      <c r="E328" s="434"/>
      <c r="F328" s="518"/>
      <c r="G328" s="518"/>
      <c r="H328" s="46">
        <v>42936</v>
      </c>
      <c r="I328" s="103">
        <v>12078.5</v>
      </c>
      <c r="J328" s="174"/>
      <c r="K328" s="181"/>
    </row>
    <row r="329" spans="1:11" ht="12.75">
      <c r="A329" s="540"/>
      <c r="B329" s="404"/>
      <c r="C329" s="421"/>
      <c r="D329" s="423"/>
      <c r="E329" s="434"/>
      <c r="F329" s="518"/>
      <c r="G329" s="518"/>
      <c r="H329" s="46">
        <v>42967</v>
      </c>
      <c r="I329" s="103">
        <v>12078.5</v>
      </c>
      <c r="J329" s="174"/>
      <c r="K329" s="181"/>
    </row>
    <row r="330" spans="1:11" ht="12.75">
      <c r="A330" s="540"/>
      <c r="B330" s="404"/>
      <c r="C330" s="421"/>
      <c r="D330" s="423"/>
      <c r="E330" s="434"/>
      <c r="F330" s="518"/>
      <c r="G330" s="518"/>
      <c r="H330" s="46">
        <v>42998</v>
      </c>
      <c r="I330" s="103">
        <v>12078.5</v>
      </c>
      <c r="J330" s="174"/>
      <c r="K330" s="181"/>
    </row>
    <row r="331" spans="1:11" ht="12.75">
      <c r="A331" s="541">
        <v>24</v>
      </c>
      <c r="B331" s="542" t="s">
        <v>123</v>
      </c>
      <c r="C331" s="524">
        <v>2413102</v>
      </c>
      <c r="D331" s="467" t="s">
        <v>1020</v>
      </c>
      <c r="E331" s="463">
        <v>491</v>
      </c>
      <c r="F331" s="543">
        <v>8347</v>
      </c>
      <c r="G331" s="543">
        <v>25041</v>
      </c>
      <c r="H331" s="171">
        <v>42845</v>
      </c>
      <c r="I331" s="169">
        <v>4173.5</v>
      </c>
      <c r="J331" s="175"/>
      <c r="K331" s="182"/>
    </row>
    <row r="332" spans="1:11" ht="12.75">
      <c r="A332" s="541"/>
      <c r="B332" s="542"/>
      <c r="C332" s="524"/>
      <c r="D332" s="467"/>
      <c r="E332" s="463"/>
      <c r="F332" s="543"/>
      <c r="G332" s="543"/>
      <c r="H332" s="171">
        <v>42875</v>
      </c>
      <c r="I332" s="169">
        <v>4173.5</v>
      </c>
      <c r="J332" s="175"/>
      <c r="K332" s="182"/>
    </row>
    <row r="333" spans="1:11" ht="12.75">
      <c r="A333" s="541"/>
      <c r="B333" s="542"/>
      <c r="C333" s="524"/>
      <c r="D333" s="467"/>
      <c r="E333" s="463"/>
      <c r="F333" s="543"/>
      <c r="G333" s="543"/>
      <c r="H333" s="171">
        <v>42906</v>
      </c>
      <c r="I333" s="169">
        <v>4173.5</v>
      </c>
      <c r="J333" s="175"/>
      <c r="K333" s="182"/>
    </row>
    <row r="334" spans="1:11" ht="12.75">
      <c r="A334" s="541"/>
      <c r="B334" s="542"/>
      <c r="C334" s="524"/>
      <c r="D334" s="467"/>
      <c r="E334" s="463"/>
      <c r="F334" s="543"/>
      <c r="G334" s="543"/>
      <c r="H334" s="171">
        <v>42936</v>
      </c>
      <c r="I334" s="169">
        <v>4173.5</v>
      </c>
      <c r="J334" s="175"/>
      <c r="K334" s="182"/>
    </row>
    <row r="335" spans="1:11" ht="12.75">
      <c r="A335" s="541"/>
      <c r="B335" s="542"/>
      <c r="C335" s="524"/>
      <c r="D335" s="467"/>
      <c r="E335" s="463"/>
      <c r="F335" s="543"/>
      <c r="G335" s="543"/>
      <c r="H335" s="171">
        <v>42967</v>
      </c>
      <c r="I335" s="169">
        <v>4173.5</v>
      </c>
      <c r="J335" s="175"/>
      <c r="K335" s="182"/>
    </row>
    <row r="336" spans="1:11" ht="12.75">
      <c r="A336" s="541"/>
      <c r="B336" s="542"/>
      <c r="C336" s="524"/>
      <c r="D336" s="467"/>
      <c r="E336" s="463"/>
      <c r="F336" s="543"/>
      <c r="G336" s="543"/>
      <c r="H336" s="171">
        <v>42998</v>
      </c>
      <c r="I336" s="169">
        <v>4173.5</v>
      </c>
      <c r="J336" s="175"/>
      <c r="K336" s="182"/>
    </row>
    <row r="337" spans="1:11" ht="12.75">
      <c r="A337" s="540">
        <v>24</v>
      </c>
      <c r="B337" s="404" t="s">
        <v>123</v>
      </c>
      <c r="C337" s="421">
        <v>2413300</v>
      </c>
      <c r="D337" s="423" t="s">
        <v>1021</v>
      </c>
      <c r="E337" s="434">
        <v>388</v>
      </c>
      <c r="F337" s="518">
        <v>6596</v>
      </c>
      <c r="G337" s="518">
        <v>19788</v>
      </c>
      <c r="H337" s="46">
        <v>42845</v>
      </c>
      <c r="I337" s="103">
        <v>3298</v>
      </c>
      <c r="J337" s="174"/>
      <c r="K337" s="181"/>
    </row>
    <row r="338" spans="1:11" ht="12.75">
      <c r="A338" s="540"/>
      <c r="B338" s="404"/>
      <c r="C338" s="421"/>
      <c r="D338" s="423"/>
      <c r="E338" s="434"/>
      <c r="F338" s="518"/>
      <c r="G338" s="518"/>
      <c r="H338" s="46">
        <v>42875</v>
      </c>
      <c r="I338" s="103">
        <v>3298</v>
      </c>
      <c r="J338" s="174"/>
      <c r="K338" s="181"/>
    </row>
    <row r="339" spans="1:11" ht="12.75">
      <c r="A339" s="540"/>
      <c r="B339" s="404"/>
      <c r="C339" s="421"/>
      <c r="D339" s="423"/>
      <c r="E339" s="434"/>
      <c r="F339" s="518"/>
      <c r="G339" s="518"/>
      <c r="H339" s="46">
        <v>42906</v>
      </c>
      <c r="I339" s="103">
        <v>3298</v>
      </c>
      <c r="J339" s="174"/>
      <c r="K339" s="181"/>
    </row>
    <row r="340" spans="1:11" ht="12.75">
      <c r="A340" s="540"/>
      <c r="B340" s="404"/>
      <c r="C340" s="421"/>
      <c r="D340" s="423"/>
      <c r="E340" s="434"/>
      <c r="F340" s="518"/>
      <c r="G340" s="518"/>
      <c r="H340" s="46">
        <v>42936</v>
      </c>
      <c r="I340" s="103">
        <v>3298</v>
      </c>
      <c r="J340" s="174"/>
      <c r="K340" s="181"/>
    </row>
    <row r="341" spans="1:11" ht="12.75">
      <c r="A341" s="540"/>
      <c r="B341" s="404"/>
      <c r="C341" s="421"/>
      <c r="D341" s="423"/>
      <c r="E341" s="434"/>
      <c r="F341" s="518"/>
      <c r="G341" s="518"/>
      <c r="H341" s="46">
        <v>42967</v>
      </c>
      <c r="I341" s="103">
        <v>3298</v>
      </c>
      <c r="J341" s="174"/>
      <c r="K341" s="181"/>
    </row>
    <row r="342" spans="1:11" ht="12.75">
      <c r="A342" s="540"/>
      <c r="B342" s="404"/>
      <c r="C342" s="421"/>
      <c r="D342" s="423"/>
      <c r="E342" s="434"/>
      <c r="F342" s="518"/>
      <c r="G342" s="518"/>
      <c r="H342" s="46">
        <v>42998</v>
      </c>
      <c r="I342" s="103">
        <v>3298</v>
      </c>
      <c r="J342" s="174"/>
      <c r="K342" s="181"/>
    </row>
    <row r="343" spans="1:11" ht="12.75">
      <c r="A343" s="541">
        <v>24</v>
      </c>
      <c r="B343" s="542" t="s">
        <v>123</v>
      </c>
      <c r="C343" s="524">
        <v>2413508</v>
      </c>
      <c r="D343" s="467" t="s">
        <v>1022</v>
      </c>
      <c r="E343" s="463">
        <v>332</v>
      </c>
      <c r="F343" s="543">
        <v>5644</v>
      </c>
      <c r="G343" s="543">
        <v>16932</v>
      </c>
      <c r="H343" s="171">
        <v>42845</v>
      </c>
      <c r="I343" s="169">
        <v>2822</v>
      </c>
      <c r="J343" s="175">
        <v>42870</v>
      </c>
      <c r="K343" s="182">
        <v>2822</v>
      </c>
    </row>
    <row r="344" spans="1:11" ht="12.75">
      <c r="A344" s="541"/>
      <c r="B344" s="542"/>
      <c r="C344" s="524"/>
      <c r="D344" s="467"/>
      <c r="E344" s="463"/>
      <c r="F344" s="543"/>
      <c r="G344" s="543"/>
      <c r="H344" s="171">
        <v>42875</v>
      </c>
      <c r="I344" s="169">
        <v>2822</v>
      </c>
      <c r="J344" s="175">
        <v>42874</v>
      </c>
      <c r="K344" s="182">
        <v>2822</v>
      </c>
    </row>
    <row r="345" spans="1:11" ht="12.75">
      <c r="A345" s="541"/>
      <c r="B345" s="542"/>
      <c r="C345" s="524"/>
      <c r="D345" s="467"/>
      <c r="E345" s="463"/>
      <c r="F345" s="543"/>
      <c r="G345" s="543"/>
      <c r="H345" s="171">
        <v>42906</v>
      </c>
      <c r="I345" s="169">
        <v>2822</v>
      </c>
      <c r="J345" s="175">
        <v>42902</v>
      </c>
      <c r="K345" s="182">
        <v>2822</v>
      </c>
    </row>
    <row r="346" spans="1:11" ht="12.75">
      <c r="A346" s="541"/>
      <c r="B346" s="542"/>
      <c r="C346" s="524"/>
      <c r="D346" s="467"/>
      <c r="E346" s="463"/>
      <c r="F346" s="543"/>
      <c r="G346" s="543"/>
      <c r="H346" s="171">
        <v>42936</v>
      </c>
      <c r="I346" s="169">
        <v>2822</v>
      </c>
      <c r="J346" s="175">
        <v>42934</v>
      </c>
      <c r="K346" s="182">
        <v>2822</v>
      </c>
    </row>
    <row r="347" spans="1:11" ht="12.75">
      <c r="A347" s="541"/>
      <c r="B347" s="542"/>
      <c r="C347" s="524"/>
      <c r="D347" s="467"/>
      <c r="E347" s="463"/>
      <c r="F347" s="543"/>
      <c r="G347" s="543"/>
      <c r="H347" s="171">
        <v>42967</v>
      </c>
      <c r="I347" s="169">
        <v>2822</v>
      </c>
      <c r="J347" s="175"/>
      <c r="K347" s="182"/>
    </row>
    <row r="348" spans="1:11" ht="12.75">
      <c r="A348" s="541"/>
      <c r="B348" s="542"/>
      <c r="C348" s="524"/>
      <c r="D348" s="467"/>
      <c r="E348" s="463"/>
      <c r="F348" s="543"/>
      <c r="G348" s="543"/>
      <c r="H348" s="171">
        <v>42998</v>
      </c>
      <c r="I348" s="169">
        <v>2822</v>
      </c>
      <c r="J348" s="175"/>
      <c r="K348" s="182"/>
    </row>
    <row r="349" spans="1:11" ht="12.75">
      <c r="A349" s="540">
        <v>24</v>
      </c>
      <c r="B349" s="404" t="s">
        <v>123</v>
      </c>
      <c r="C349" s="421">
        <v>2413706</v>
      </c>
      <c r="D349" s="423" t="s">
        <v>1023</v>
      </c>
      <c r="E349" s="434">
        <v>349</v>
      </c>
      <c r="F349" s="518">
        <v>5933</v>
      </c>
      <c r="G349" s="518">
        <v>17799</v>
      </c>
      <c r="H349" s="46">
        <v>42845</v>
      </c>
      <c r="I349" s="103">
        <v>2966.5</v>
      </c>
      <c r="J349" s="174"/>
      <c r="K349" s="181"/>
    </row>
    <row r="350" spans="1:11" ht="12.75">
      <c r="A350" s="540"/>
      <c r="B350" s="404"/>
      <c r="C350" s="421"/>
      <c r="D350" s="423"/>
      <c r="E350" s="434"/>
      <c r="F350" s="518"/>
      <c r="G350" s="518"/>
      <c r="H350" s="46">
        <v>42875</v>
      </c>
      <c r="I350" s="103">
        <v>2966.5</v>
      </c>
      <c r="J350" s="174">
        <v>42961</v>
      </c>
      <c r="K350" s="181">
        <v>2966.5</v>
      </c>
    </row>
    <row r="351" spans="1:11" ht="12.75">
      <c r="A351" s="540"/>
      <c r="B351" s="404"/>
      <c r="C351" s="421"/>
      <c r="D351" s="423"/>
      <c r="E351" s="434"/>
      <c r="F351" s="518"/>
      <c r="G351" s="518"/>
      <c r="H351" s="46">
        <v>42906</v>
      </c>
      <c r="I351" s="103">
        <v>2966.5</v>
      </c>
      <c r="J351" s="174"/>
      <c r="K351" s="181"/>
    </row>
    <row r="352" spans="1:11" ht="12.75">
      <c r="A352" s="540"/>
      <c r="B352" s="404"/>
      <c r="C352" s="421"/>
      <c r="D352" s="423"/>
      <c r="E352" s="434"/>
      <c r="F352" s="518"/>
      <c r="G352" s="518"/>
      <c r="H352" s="46">
        <v>42936</v>
      </c>
      <c r="I352" s="103">
        <v>2966.5</v>
      </c>
      <c r="J352" s="174"/>
      <c r="K352" s="181"/>
    </row>
    <row r="353" spans="1:11" ht="12.75">
      <c r="A353" s="540"/>
      <c r="B353" s="404"/>
      <c r="C353" s="421"/>
      <c r="D353" s="423"/>
      <c r="E353" s="434"/>
      <c r="F353" s="518"/>
      <c r="G353" s="518"/>
      <c r="H353" s="46">
        <v>42967</v>
      </c>
      <c r="I353" s="103">
        <v>2966.5</v>
      </c>
      <c r="J353" s="174"/>
      <c r="K353" s="181"/>
    </row>
    <row r="354" spans="1:11" ht="12.75">
      <c r="A354" s="540"/>
      <c r="B354" s="404"/>
      <c r="C354" s="421"/>
      <c r="D354" s="423"/>
      <c r="E354" s="434"/>
      <c r="F354" s="518"/>
      <c r="G354" s="518"/>
      <c r="H354" s="46">
        <v>42998</v>
      </c>
      <c r="I354" s="103">
        <v>2966.5</v>
      </c>
      <c r="J354" s="174"/>
      <c r="K354" s="181"/>
    </row>
    <row r="355" spans="1:11" ht="12.75">
      <c r="A355" s="541">
        <v>24</v>
      </c>
      <c r="B355" s="542" t="s">
        <v>123</v>
      </c>
      <c r="C355" s="524">
        <v>2413904</v>
      </c>
      <c r="D355" s="467" t="s">
        <v>1024</v>
      </c>
      <c r="E355" s="463">
        <v>139</v>
      </c>
      <c r="F355" s="543">
        <v>2363</v>
      </c>
      <c r="G355" s="543">
        <v>7089</v>
      </c>
      <c r="H355" s="171">
        <v>42845</v>
      </c>
      <c r="I355" s="169">
        <v>1181.5</v>
      </c>
      <c r="J355" s="175">
        <v>42873</v>
      </c>
      <c r="K355" s="182">
        <v>1181.5</v>
      </c>
    </row>
    <row r="356" spans="1:11" ht="12.75">
      <c r="A356" s="541"/>
      <c r="B356" s="542"/>
      <c r="C356" s="524"/>
      <c r="D356" s="467"/>
      <c r="E356" s="463"/>
      <c r="F356" s="543"/>
      <c r="G356" s="543"/>
      <c r="H356" s="171">
        <v>42875</v>
      </c>
      <c r="I356" s="169">
        <v>1181.5</v>
      </c>
      <c r="J356" s="175">
        <v>42873</v>
      </c>
      <c r="K356" s="182">
        <v>1181.5</v>
      </c>
    </row>
    <row r="357" spans="1:11" ht="12.75">
      <c r="A357" s="541"/>
      <c r="B357" s="542"/>
      <c r="C357" s="524"/>
      <c r="D357" s="467"/>
      <c r="E357" s="463"/>
      <c r="F357" s="543"/>
      <c r="G357" s="543"/>
      <c r="H357" s="171">
        <v>42906</v>
      </c>
      <c r="I357" s="169">
        <v>1181.5</v>
      </c>
      <c r="J357" s="175">
        <v>42906</v>
      </c>
      <c r="K357" s="182">
        <v>1181.5</v>
      </c>
    </row>
    <row r="358" spans="1:11" ht="12.75">
      <c r="A358" s="541"/>
      <c r="B358" s="542"/>
      <c r="C358" s="524"/>
      <c r="D358" s="467"/>
      <c r="E358" s="463"/>
      <c r="F358" s="543"/>
      <c r="G358" s="543"/>
      <c r="H358" s="171">
        <v>42936</v>
      </c>
      <c r="I358" s="169">
        <v>1181.5</v>
      </c>
      <c r="J358" s="175">
        <v>42930</v>
      </c>
      <c r="K358" s="182">
        <v>1181.5</v>
      </c>
    </row>
    <row r="359" spans="1:11" ht="12.75">
      <c r="A359" s="541"/>
      <c r="B359" s="542"/>
      <c r="C359" s="524"/>
      <c r="D359" s="467"/>
      <c r="E359" s="463"/>
      <c r="F359" s="543"/>
      <c r="G359" s="543"/>
      <c r="H359" s="171">
        <v>42967</v>
      </c>
      <c r="I359" s="169">
        <v>1181.5</v>
      </c>
      <c r="J359" s="175">
        <v>42968</v>
      </c>
      <c r="K359" s="182">
        <v>1181.5</v>
      </c>
    </row>
    <row r="360" spans="1:11" ht="12.75">
      <c r="A360" s="541"/>
      <c r="B360" s="542"/>
      <c r="C360" s="524"/>
      <c r="D360" s="467"/>
      <c r="E360" s="463"/>
      <c r="F360" s="543"/>
      <c r="G360" s="543"/>
      <c r="H360" s="171">
        <v>42998</v>
      </c>
      <c r="I360" s="169">
        <v>1181.5</v>
      </c>
      <c r="J360" s="175"/>
      <c r="K360" s="182"/>
    </row>
    <row r="361" spans="1:11" ht="12.75">
      <c r="A361" s="540">
        <v>24</v>
      </c>
      <c r="B361" s="404" t="s">
        <v>123</v>
      </c>
      <c r="C361" s="421">
        <v>2414001</v>
      </c>
      <c r="D361" s="423" t="s">
        <v>1025</v>
      </c>
      <c r="E361" s="434">
        <v>468</v>
      </c>
      <c r="F361" s="518">
        <v>7956</v>
      </c>
      <c r="G361" s="518">
        <v>23868</v>
      </c>
      <c r="H361" s="46">
        <v>42845</v>
      </c>
      <c r="I361" s="103">
        <v>3978</v>
      </c>
      <c r="J361" s="174"/>
      <c r="K361" s="181"/>
    </row>
    <row r="362" spans="1:11" ht="12.75">
      <c r="A362" s="540"/>
      <c r="B362" s="404"/>
      <c r="C362" s="421"/>
      <c r="D362" s="423"/>
      <c r="E362" s="434"/>
      <c r="F362" s="518"/>
      <c r="G362" s="518"/>
      <c r="H362" s="46">
        <v>42875</v>
      </c>
      <c r="I362" s="103">
        <v>3978</v>
      </c>
      <c r="J362" s="174"/>
      <c r="K362" s="181"/>
    </row>
    <row r="363" spans="1:11" ht="12.75">
      <c r="A363" s="540"/>
      <c r="B363" s="404"/>
      <c r="C363" s="421"/>
      <c r="D363" s="423"/>
      <c r="E363" s="434"/>
      <c r="F363" s="518"/>
      <c r="G363" s="518"/>
      <c r="H363" s="46">
        <v>42906</v>
      </c>
      <c r="I363" s="103">
        <v>3978</v>
      </c>
      <c r="J363" s="174"/>
      <c r="K363" s="181"/>
    </row>
    <row r="364" spans="1:11" ht="12.75">
      <c r="A364" s="540"/>
      <c r="B364" s="404"/>
      <c r="C364" s="421"/>
      <c r="D364" s="423"/>
      <c r="E364" s="434"/>
      <c r="F364" s="518"/>
      <c r="G364" s="518"/>
      <c r="H364" s="46">
        <v>42936</v>
      </c>
      <c r="I364" s="103">
        <v>3978</v>
      </c>
      <c r="J364" s="174"/>
      <c r="K364" s="181"/>
    </row>
    <row r="365" spans="1:11" ht="12.75">
      <c r="A365" s="540"/>
      <c r="B365" s="404"/>
      <c r="C365" s="421"/>
      <c r="D365" s="423"/>
      <c r="E365" s="434"/>
      <c r="F365" s="518"/>
      <c r="G365" s="518"/>
      <c r="H365" s="46">
        <v>42967</v>
      </c>
      <c r="I365" s="103">
        <v>3978</v>
      </c>
      <c r="J365" s="174"/>
      <c r="K365" s="181"/>
    </row>
    <row r="366" spans="1:11" ht="12.75">
      <c r="A366" s="540"/>
      <c r="B366" s="404"/>
      <c r="C366" s="421"/>
      <c r="D366" s="423"/>
      <c r="E366" s="434"/>
      <c r="F366" s="518"/>
      <c r="G366" s="518"/>
      <c r="H366" s="46">
        <v>42998</v>
      </c>
      <c r="I366" s="103">
        <v>3978</v>
      </c>
      <c r="J366" s="174"/>
      <c r="K366" s="181"/>
    </row>
    <row r="367" spans="1:11" ht="12.75">
      <c r="A367" s="541">
        <v>24</v>
      </c>
      <c r="B367" s="542" t="s">
        <v>123</v>
      </c>
      <c r="C367" s="524">
        <v>2414407</v>
      </c>
      <c r="D367" s="467" t="s">
        <v>1026</v>
      </c>
      <c r="E367" s="463">
        <v>783</v>
      </c>
      <c r="F367" s="543">
        <v>13311</v>
      </c>
      <c r="G367" s="543">
        <v>39933</v>
      </c>
      <c r="H367" s="171">
        <v>42845</v>
      </c>
      <c r="I367" s="169">
        <v>6655.5</v>
      </c>
      <c r="J367" s="175"/>
      <c r="K367" s="182"/>
    </row>
    <row r="368" spans="1:11" ht="12.75">
      <c r="A368" s="541"/>
      <c r="B368" s="542"/>
      <c r="C368" s="524"/>
      <c r="D368" s="467"/>
      <c r="E368" s="463"/>
      <c r="F368" s="543"/>
      <c r="G368" s="543"/>
      <c r="H368" s="171">
        <v>42875</v>
      </c>
      <c r="I368" s="169">
        <v>6655.5</v>
      </c>
      <c r="J368" s="175"/>
      <c r="K368" s="182"/>
    </row>
    <row r="369" spans="1:11" ht="12.75">
      <c r="A369" s="541"/>
      <c r="B369" s="542"/>
      <c r="C369" s="524"/>
      <c r="D369" s="467"/>
      <c r="E369" s="463"/>
      <c r="F369" s="543"/>
      <c r="G369" s="543"/>
      <c r="H369" s="171">
        <v>42906</v>
      </c>
      <c r="I369" s="169">
        <v>6655.5</v>
      </c>
      <c r="J369" s="175"/>
      <c r="K369" s="182"/>
    </row>
    <row r="370" spans="1:11" ht="12.75">
      <c r="A370" s="541"/>
      <c r="B370" s="542"/>
      <c r="C370" s="524"/>
      <c r="D370" s="467"/>
      <c r="E370" s="463"/>
      <c r="F370" s="543"/>
      <c r="G370" s="543"/>
      <c r="H370" s="171">
        <v>42936</v>
      </c>
      <c r="I370" s="169">
        <v>6655.5</v>
      </c>
      <c r="J370" s="175"/>
      <c r="K370" s="182"/>
    </row>
    <row r="371" spans="1:11" ht="12.75">
      <c r="A371" s="541"/>
      <c r="B371" s="542"/>
      <c r="C371" s="524"/>
      <c r="D371" s="467"/>
      <c r="E371" s="463"/>
      <c r="F371" s="543"/>
      <c r="G371" s="543"/>
      <c r="H371" s="171">
        <v>42967</v>
      </c>
      <c r="I371" s="169">
        <v>6655.5</v>
      </c>
      <c r="J371" s="175"/>
      <c r="K371" s="182"/>
    </row>
    <row r="372" spans="1:11" ht="12.75">
      <c r="A372" s="541"/>
      <c r="B372" s="542"/>
      <c r="C372" s="524"/>
      <c r="D372" s="467"/>
      <c r="E372" s="463"/>
      <c r="F372" s="543"/>
      <c r="G372" s="543"/>
      <c r="H372" s="171">
        <v>42998</v>
      </c>
      <c r="I372" s="169">
        <v>6655.5</v>
      </c>
      <c r="J372" s="175"/>
      <c r="K372" s="182"/>
    </row>
    <row r="373" spans="1:11" ht="12.75">
      <c r="A373" s="540">
        <v>24</v>
      </c>
      <c r="B373" s="404" t="s">
        <v>123</v>
      </c>
      <c r="C373" s="421">
        <v>2414704</v>
      </c>
      <c r="D373" s="423" t="s">
        <v>1027</v>
      </c>
      <c r="E373" s="434">
        <v>167</v>
      </c>
      <c r="F373" s="518">
        <v>2839</v>
      </c>
      <c r="G373" s="518">
        <v>8517</v>
      </c>
      <c r="H373" s="46">
        <v>42845</v>
      </c>
      <c r="I373" s="103">
        <v>1419.5</v>
      </c>
      <c r="J373" s="174">
        <v>42878</v>
      </c>
      <c r="K373" s="181">
        <v>1419.5</v>
      </c>
    </row>
    <row r="374" spans="1:11" ht="12.75">
      <c r="A374" s="540"/>
      <c r="B374" s="404"/>
      <c r="C374" s="421"/>
      <c r="D374" s="423"/>
      <c r="E374" s="434"/>
      <c r="F374" s="518"/>
      <c r="G374" s="518"/>
      <c r="H374" s="46">
        <v>42875</v>
      </c>
      <c r="I374" s="103">
        <v>1419.5</v>
      </c>
      <c r="J374" s="174">
        <v>42878</v>
      </c>
      <c r="K374" s="181">
        <v>1419.5</v>
      </c>
    </row>
    <row r="375" spans="1:11" ht="12.75">
      <c r="A375" s="540"/>
      <c r="B375" s="404"/>
      <c r="C375" s="421"/>
      <c r="D375" s="423"/>
      <c r="E375" s="434"/>
      <c r="F375" s="518"/>
      <c r="G375" s="518"/>
      <c r="H375" s="46">
        <v>42906</v>
      </c>
      <c r="I375" s="103">
        <v>1419.5</v>
      </c>
      <c r="J375" s="174">
        <v>42899</v>
      </c>
      <c r="K375" s="181">
        <v>1419.5</v>
      </c>
    </row>
    <row r="376" spans="1:11" ht="12.75">
      <c r="A376" s="540"/>
      <c r="B376" s="404"/>
      <c r="C376" s="421"/>
      <c r="D376" s="423"/>
      <c r="E376" s="434"/>
      <c r="F376" s="518"/>
      <c r="G376" s="518"/>
      <c r="H376" s="46">
        <v>42936</v>
      </c>
      <c r="I376" s="103">
        <v>1419.5</v>
      </c>
      <c r="J376" s="174">
        <v>42933</v>
      </c>
      <c r="K376" s="181">
        <v>1419.5</v>
      </c>
    </row>
    <row r="377" spans="1:11" ht="12.75">
      <c r="A377" s="540"/>
      <c r="B377" s="404"/>
      <c r="C377" s="421"/>
      <c r="D377" s="423"/>
      <c r="E377" s="434"/>
      <c r="F377" s="518"/>
      <c r="G377" s="518"/>
      <c r="H377" s="46">
        <v>42967</v>
      </c>
      <c r="I377" s="103">
        <v>1419.5</v>
      </c>
      <c r="J377" s="174">
        <v>42957</v>
      </c>
      <c r="K377" s="181">
        <v>1419.5</v>
      </c>
    </row>
    <row r="378" spans="1:11" ht="12.75">
      <c r="A378" s="540"/>
      <c r="B378" s="404"/>
      <c r="C378" s="421"/>
      <c r="D378" s="423"/>
      <c r="E378" s="434"/>
      <c r="F378" s="518"/>
      <c r="G378" s="518"/>
      <c r="H378" s="46">
        <v>42998</v>
      </c>
      <c r="I378" s="103">
        <v>1419.5</v>
      </c>
      <c r="J378" s="174"/>
      <c r="K378" s="181"/>
    </row>
    <row r="379" spans="1:11" ht="12.75">
      <c r="A379" s="541">
        <v>24</v>
      </c>
      <c r="B379" s="542" t="s">
        <v>123</v>
      </c>
      <c r="C379" s="524">
        <v>2414803</v>
      </c>
      <c r="D379" s="467" t="s">
        <v>1028</v>
      </c>
      <c r="E379" s="463">
        <v>157</v>
      </c>
      <c r="F379" s="543">
        <v>2669</v>
      </c>
      <c r="G379" s="543">
        <v>8007</v>
      </c>
      <c r="H379" s="171">
        <v>42845</v>
      </c>
      <c r="I379" s="169">
        <v>1334.5</v>
      </c>
      <c r="J379" s="175"/>
      <c r="K379" s="182"/>
    </row>
    <row r="380" spans="1:11" ht="12.75">
      <c r="A380" s="541"/>
      <c r="B380" s="542"/>
      <c r="C380" s="524"/>
      <c r="D380" s="467"/>
      <c r="E380" s="463"/>
      <c r="F380" s="543"/>
      <c r="G380" s="543"/>
      <c r="H380" s="171">
        <v>42875</v>
      </c>
      <c r="I380" s="169">
        <v>1334.5</v>
      </c>
      <c r="J380" s="175"/>
      <c r="K380" s="182"/>
    </row>
    <row r="381" spans="1:11" ht="12.75">
      <c r="A381" s="541"/>
      <c r="B381" s="542"/>
      <c r="C381" s="524"/>
      <c r="D381" s="467"/>
      <c r="E381" s="463"/>
      <c r="F381" s="543"/>
      <c r="G381" s="543"/>
      <c r="H381" s="171">
        <v>42906</v>
      </c>
      <c r="I381" s="169">
        <v>1334.5</v>
      </c>
      <c r="J381" s="175"/>
      <c r="K381" s="182"/>
    </row>
    <row r="382" spans="1:11" ht="12.75">
      <c r="A382" s="541"/>
      <c r="B382" s="542"/>
      <c r="C382" s="524"/>
      <c r="D382" s="467"/>
      <c r="E382" s="463"/>
      <c r="F382" s="543"/>
      <c r="G382" s="543"/>
      <c r="H382" s="171">
        <v>42936</v>
      </c>
      <c r="I382" s="169">
        <v>1334.5</v>
      </c>
      <c r="J382" s="175"/>
      <c r="K382" s="182"/>
    </row>
    <row r="383" spans="1:11" ht="12.75">
      <c r="A383" s="541"/>
      <c r="B383" s="542"/>
      <c r="C383" s="524"/>
      <c r="D383" s="467"/>
      <c r="E383" s="463"/>
      <c r="F383" s="543"/>
      <c r="G383" s="543"/>
      <c r="H383" s="171">
        <v>42967</v>
      </c>
      <c r="I383" s="169">
        <v>1334.5</v>
      </c>
      <c r="J383" s="175"/>
      <c r="K383" s="182"/>
    </row>
    <row r="384" spans="1:11" ht="12.75">
      <c r="A384" s="541"/>
      <c r="B384" s="542"/>
      <c r="C384" s="524"/>
      <c r="D384" s="467"/>
      <c r="E384" s="463"/>
      <c r="F384" s="543"/>
      <c r="G384" s="543"/>
      <c r="H384" s="171">
        <v>42998</v>
      </c>
      <c r="I384" s="169">
        <v>1334.5</v>
      </c>
      <c r="J384" s="175"/>
      <c r="K384" s="182"/>
    </row>
    <row r="385" spans="1:11" ht="13.5" thickBot="1">
      <c r="A385" s="170"/>
      <c r="B385" s="164" t="s">
        <v>107</v>
      </c>
      <c r="C385" s="163"/>
      <c r="D385" s="208">
        <f>COUNT(C6:C384)</f>
        <v>66</v>
      </c>
      <c r="E385" s="165">
        <f>SUM(E6:E384)</f>
        <v>22277</v>
      </c>
      <c r="F385" s="154">
        <f>E385*17</f>
        <v>378709</v>
      </c>
      <c r="G385" s="154">
        <f>SUM(G6:G384)</f>
        <v>1136127</v>
      </c>
      <c r="H385" s="166">
        <f>COUNT(H6:H384)</f>
        <v>379</v>
      </c>
      <c r="I385" s="167">
        <f>SUM(I6:I384)</f>
        <v>1136127.0000000005</v>
      </c>
      <c r="J385" s="216">
        <f>COUNT(J6:J384)</f>
        <v>121</v>
      </c>
      <c r="K385" s="168">
        <f>SUM(K6:K384)</f>
        <v>276258.5</v>
      </c>
    </row>
    <row r="386" spans="1:11" ht="13.5" thickBot="1">
      <c r="A386" s="3"/>
      <c r="B386" s="3"/>
      <c r="D386" s="8"/>
      <c r="E386" s="9"/>
      <c r="F386" s="8"/>
      <c r="G386" s="8"/>
      <c r="H386" s="118"/>
      <c r="I386" s="146" t="s">
        <v>108</v>
      </c>
      <c r="J386" s="120"/>
      <c r="K386" s="121">
        <f>K385/G385</f>
        <v>0.24315811524591882</v>
      </c>
    </row>
    <row r="387" spans="1:11" ht="13.5" thickBot="1">
      <c r="A387" s="3"/>
      <c r="B387" s="3"/>
      <c r="D387" s="8"/>
      <c r="E387" s="9"/>
      <c r="F387" s="8"/>
      <c r="G387" s="8"/>
      <c r="H387" s="8"/>
      <c r="I387" s="147"/>
      <c r="J387" s="8"/>
      <c r="K387" s="14"/>
    </row>
    <row r="388" spans="1:11" ht="12.75">
      <c r="A388" s="3"/>
      <c r="B388" s="3"/>
      <c r="D388" s="8"/>
      <c r="E388" s="9"/>
      <c r="F388" s="122"/>
      <c r="G388" s="8"/>
      <c r="H388" s="409" t="s">
        <v>109</v>
      </c>
      <c r="I388" s="410"/>
      <c r="J388" s="410"/>
      <c r="K388" s="411"/>
    </row>
    <row r="389" spans="1:11" ht="15.75" thickBot="1">
      <c r="A389" s="3"/>
      <c r="B389" s="3"/>
      <c r="D389" s="8"/>
      <c r="E389" s="9"/>
      <c r="F389" s="8"/>
      <c r="G389" s="11"/>
      <c r="H389" s="548">
        <f>J385</f>
        <v>121</v>
      </c>
      <c r="I389" s="407"/>
      <c r="J389" s="407"/>
      <c r="K389" s="408"/>
    </row>
  </sheetData>
  <sheetProtection/>
  <mergeCells count="480">
    <mergeCell ref="J69:J73"/>
    <mergeCell ref="K69:K73"/>
    <mergeCell ref="A1:K1"/>
    <mergeCell ref="A2:A5"/>
    <mergeCell ref="B2:B5"/>
    <mergeCell ref="C2:C5"/>
    <mergeCell ref="D2:D5"/>
    <mergeCell ref="K4:K5"/>
    <mergeCell ref="J4:J5"/>
    <mergeCell ref="H4:I4"/>
    <mergeCell ref="E6:E11"/>
    <mergeCell ref="F6:F11"/>
    <mergeCell ref="F2:K2"/>
    <mergeCell ref="F3:I3"/>
    <mergeCell ref="J3:K3"/>
    <mergeCell ref="F4:F5"/>
    <mergeCell ref="G4:G5"/>
    <mergeCell ref="E2:E5"/>
    <mergeCell ref="H389:K389"/>
    <mergeCell ref="H388:K388"/>
    <mergeCell ref="G6:G11"/>
    <mergeCell ref="E12:E17"/>
    <mergeCell ref="F12:F17"/>
    <mergeCell ref="G12:G17"/>
    <mergeCell ref="G18:G23"/>
    <mergeCell ref="E24:E29"/>
    <mergeCell ref="G30:G35"/>
    <mergeCell ref="F24:F29"/>
    <mergeCell ref="G24:G29"/>
    <mergeCell ref="A18:A23"/>
    <mergeCell ref="B18:B23"/>
    <mergeCell ref="C18:C23"/>
    <mergeCell ref="D18:D23"/>
    <mergeCell ref="E18:E23"/>
    <mergeCell ref="F18:F23"/>
    <mergeCell ref="A24:A29"/>
    <mergeCell ref="B24:B29"/>
    <mergeCell ref="C24:C29"/>
    <mergeCell ref="D24:D29"/>
    <mergeCell ref="A6:A11"/>
    <mergeCell ref="B6:B11"/>
    <mergeCell ref="A12:A17"/>
    <mergeCell ref="B12:B17"/>
    <mergeCell ref="C12:C17"/>
    <mergeCell ref="D12:D17"/>
    <mergeCell ref="C6:C11"/>
    <mergeCell ref="D6:D11"/>
    <mergeCell ref="A30:A35"/>
    <mergeCell ref="B30:B35"/>
    <mergeCell ref="C30:C35"/>
    <mergeCell ref="D30:D35"/>
    <mergeCell ref="A36:A41"/>
    <mergeCell ref="B36:B41"/>
    <mergeCell ref="C36:C41"/>
    <mergeCell ref="D36:D41"/>
    <mergeCell ref="C45:C50"/>
    <mergeCell ref="E30:E35"/>
    <mergeCell ref="F30:F35"/>
    <mergeCell ref="F36:F41"/>
    <mergeCell ref="C42:C44"/>
    <mergeCell ref="D42:D44"/>
    <mergeCell ref="E42:E44"/>
    <mergeCell ref="F42:F44"/>
    <mergeCell ref="E36:E41"/>
    <mergeCell ref="G36:G41"/>
    <mergeCell ref="G42:G44"/>
    <mergeCell ref="G45:G50"/>
    <mergeCell ref="E45:E50"/>
    <mergeCell ref="F45:F50"/>
    <mergeCell ref="A42:A44"/>
    <mergeCell ref="B42:B44"/>
    <mergeCell ref="A45:A50"/>
    <mergeCell ref="B45:B50"/>
    <mergeCell ref="D45:D50"/>
    <mergeCell ref="C74:C76"/>
    <mergeCell ref="A74:A76"/>
    <mergeCell ref="B74:B76"/>
    <mergeCell ref="C63:C68"/>
    <mergeCell ref="A63:A68"/>
    <mergeCell ref="B63:B68"/>
    <mergeCell ref="C69:C73"/>
    <mergeCell ref="A69:A73"/>
    <mergeCell ref="B69:B73"/>
    <mergeCell ref="A51:A56"/>
    <mergeCell ref="B51:B56"/>
    <mergeCell ref="A57:A62"/>
    <mergeCell ref="G57:G62"/>
    <mergeCell ref="E57:E62"/>
    <mergeCell ref="B57:B62"/>
    <mergeCell ref="F51:F56"/>
    <mergeCell ref="C51:C56"/>
    <mergeCell ref="D51:D56"/>
    <mergeCell ref="C57:C62"/>
    <mergeCell ref="F63:F68"/>
    <mergeCell ref="G63:G68"/>
    <mergeCell ref="E63:E68"/>
    <mergeCell ref="D69:D73"/>
    <mergeCell ref="E69:E73"/>
    <mergeCell ref="F69:F73"/>
    <mergeCell ref="G69:G73"/>
    <mergeCell ref="D63:D68"/>
    <mergeCell ref="G51:G56"/>
    <mergeCell ref="F57:F62"/>
    <mergeCell ref="G77:G82"/>
    <mergeCell ref="G74:G76"/>
    <mergeCell ref="F77:F82"/>
    <mergeCell ref="D74:D76"/>
    <mergeCell ref="E74:E76"/>
    <mergeCell ref="F74:F76"/>
    <mergeCell ref="D57:D62"/>
    <mergeCell ref="E51:E56"/>
    <mergeCell ref="C83:C85"/>
    <mergeCell ref="B86:B91"/>
    <mergeCell ref="D83:D85"/>
    <mergeCell ref="E83:E85"/>
    <mergeCell ref="A77:A82"/>
    <mergeCell ref="B77:B82"/>
    <mergeCell ref="C77:C82"/>
    <mergeCell ref="E77:E82"/>
    <mergeCell ref="D77:D82"/>
    <mergeCell ref="G86:G91"/>
    <mergeCell ref="A83:A85"/>
    <mergeCell ref="B83:B85"/>
    <mergeCell ref="C86:C91"/>
    <mergeCell ref="D86:D91"/>
    <mergeCell ref="E86:E91"/>
    <mergeCell ref="G83:G85"/>
    <mergeCell ref="A86:A91"/>
    <mergeCell ref="F86:F91"/>
    <mergeCell ref="F83:F85"/>
    <mergeCell ref="F92:F97"/>
    <mergeCell ref="E92:E97"/>
    <mergeCell ref="E98:E103"/>
    <mergeCell ref="F98:F103"/>
    <mergeCell ref="D98:D103"/>
    <mergeCell ref="C98:C103"/>
    <mergeCell ref="C92:C97"/>
    <mergeCell ref="A110:A115"/>
    <mergeCell ref="A92:A97"/>
    <mergeCell ref="B92:B97"/>
    <mergeCell ref="A98:A103"/>
    <mergeCell ref="B98:B103"/>
    <mergeCell ref="F110:F115"/>
    <mergeCell ref="F104:F109"/>
    <mergeCell ref="B110:B115"/>
    <mergeCell ref="A104:A109"/>
    <mergeCell ref="B104:B109"/>
    <mergeCell ref="C104:C109"/>
    <mergeCell ref="D92:D97"/>
    <mergeCell ref="G110:G115"/>
    <mergeCell ref="C110:C115"/>
    <mergeCell ref="D110:D115"/>
    <mergeCell ref="E110:E115"/>
    <mergeCell ref="G92:G97"/>
    <mergeCell ref="G98:G103"/>
    <mergeCell ref="D104:D109"/>
    <mergeCell ref="E104:E109"/>
    <mergeCell ref="G104:G109"/>
    <mergeCell ref="G128:G133"/>
    <mergeCell ref="A134:A139"/>
    <mergeCell ref="B134:B139"/>
    <mergeCell ref="A128:A133"/>
    <mergeCell ref="B128:B133"/>
    <mergeCell ref="C128:C133"/>
    <mergeCell ref="D128:D133"/>
    <mergeCell ref="E128:E133"/>
    <mergeCell ref="G134:G139"/>
    <mergeCell ref="G116:G121"/>
    <mergeCell ref="A122:A127"/>
    <mergeCell ref="B122:B127"/>
    <mergeCell ref="C122:C127"/>
    <mergeCell ref="G122:G127"/>
    <mergeCell ref="D122:D127"/>
    <mergeCell ref="E122:E127"/>
    <mergeCell ref="F122:F127"/>
    <mergeCell ref="A116:A121"/>
    <mergeCell ref="B116:B121"/>
    <mergeCell ref="C116:C121"/>
    <mergeCell ref="D134:D139"/>
    <mergeCell ref="E134:E139"/>
    <mergeCell ref="F134:F139"/>
    <mergeCell ref="F128:F133"/>
    <mergeCell ref="D116:D121"/>
    <mergeCell ref="E116:E121"/>
    <mergeCell ref="F116:F121"/>
    <mergeCell ref="C134:C139"/>
    <mergeCell ref="G152:G157"/>
    <mergeCell ref="A158:A163"/>
    <mergeCell ref="B158:B163"/>
    <mergeCell ref="A152:A157"/>
    <mergeCell ref="B152:B157"/>
    <mergeCell ref="C152:C157"/>
    <mergeCell ref="D152:D157"/>
    <mergeCell ref="E152:E157"/>
    <mergeCell ref="G158:G163"/>
    <mergeCell ref="C158:C163"/>
    <mergeCell ref="G140:G145"/>
    <mergeCell ref="A146:A151"/>
    <mergeCell ref="B146:B151"/>
    <mergeCell ref="C146:C151"/>
    <mergeCell ref="G146:G151"/>
    <mergeCell ref="D146:D151"/>
    <mergeCell ref="E146:E151"/>
    <mergeCell ref="F146:F151"/>
    <mergeCell ref="F140:F145"/>
    <mergeCell ref="C140:C145"/>
    <mergeCell ref="D158:D163"/>
    <mergeCell ref="E158:E163"/>
    <mergeCell ref="F158:F163"/>
    <mergeCell ref="A140:A145"/>
    <mergeCell ref="B140:B145"/>
    <mergeCell ref="F152:F157"/>
    <mergeCell ref="D140:D145"/>
    <mergeCell ref="E140:E145"/>
    <mergeCell ref="G176:G179"/>
    <mergeCell ref="A180:A184"/>
    <mergeCell ref="B180:B184"/>
    <mergeCell ref="A176:A179"/>
    <mergeCell ref="B176:B179"/>
    <mergeCell ref="C176:C179"/>
    <mergeCell ref="D176:D179"/>
    <mergeCell ref="E176:E179"/>
    <mergeCell ref="G180:G184"/>
    <mergeCell ref="C180:C184"/>
    <mergeCell ref="G164:G169"/>
    <mergeCell ref="A170:A175"/>
    <mergeCell ref="B170:B175"/>
    <mergeCell ref="C170:C175"/>
    <mergeCell ref="G170:G175"/>
    <mergeCell ref="D170:D175"/>
    <mergeCell ref="E170:E175"/>
    <mergeCell ref="F170:F175"/>
    <mergeCell ref="F164:F169"/>
    <mergeCell ref="C164:C169"/>
    <mergeCell ref="D180:D184"/>
    <mergeCell ref="E180:E184"/>
    <mergeCell ref="F180:F184"/>
    <mergeCell ref="A164:A169"/>
    <mergeCell ref="B164:B169"/>
    <mergeCell ref="F176:F179"/>
    <mergeCell ref="D164:D169"/>
    <mergeCell ref="E164:E169"/>
    <mergeCell ref="G197:G202"/>
    <mergeCell ref="A203:A208"/>
    <mergeCell ref="B203:B208"/>
    <mergeCell ref="A197:A202"/>
    <mergeCell ref="B197:B202"/>
    <mergeCell ref="C197:C202"/>
    <mergeCell ref="D197:D202"/>
    <mergeCell ref="E197:E202"/>
    <mergeCell ref="G203:G208"/>
    <mergeCell ref="C203:C208"/>
    <mergeCell ref="G185:G190"/>
    <mergeCell ref="A191:A196"/>
    <mergeCell ref="B191:B196"/>
    <mergeCell ref="C191:C196"/>
    <mergeCell ref="G191:G196"/>
    <mergeCell ref="D191:D196"/>
    <mergeCell ref="E191:E196"/>
    <mergeCell ref="F191:F196"/>
    <mergeCell ref="F185:F190"/>
    <mergeCell ref="C185:C190"/>
    <mergeCell ref="D203:D208"/>
    <mergeCell ref="E203:E208"/>
    <mergeCell ref="F203:F208"/>
    <mergeCell ref="A185:A190"/>
    <mergeCell ref="B185:B190"/>
    <mergeCell ref="F197:F202"/>
    <mergeCell ref="D185:D190"/>
    <mergeCell ref="E185:E190"/>
    <mergeCell ref="G220:G225"/>
    <mergeCell ref="A226:A231"/>
    <mergeCell ref="B226:B231"/>
    <mergeCell ref="A220:A225"/>
    <mergeCell ref="B220:B225"/>
    <mergeCell ref="C220:C225"/>
    <mergeCell ref="D220:D225"/>
    <mergeCell ref="E220:E225"/>
    <mergeCell ref="G226:G231"/>
    <mergeCell ref="C226:C231"/>
    <mergeCell ref="G209:G214"/>
    <mergeCell ref="A215:A219"/>
    <mergeCell ref="B215:B219"/>
    <mergeCell ref="C215:C219"/>
    <mergeCell ref="G215:G219"/>
    <mergeCell ref="D215:D219"/>
    <mergeCell ref="E215:E219"/>
    <mergeCell ref="F215:F219"/>
    <mergeCell ref="F209:F214"/>
    <mergeCell ref="C209:C214"/>
    <mergeCell ref="D226:D231"/>
    <mergeCell ref="E226:E231"/>
    <mergeCell ref="F226:F231"/>
    <mergeCell ref="A209:A214"/>
    <mergeCell ref="B209:B214"/>
    <mergeCell ref="F220:F225"/>
    <mergeCell ref="D209:D214"/>
    <mergeCell ref="E209:E214"/>
    <mergeCell ref="G241:G246"/>
    <mergeCell ref="A247:A252"/>
    <mergeCell ref="B247:B252"/>
    <mergeCell ref="A241:A246"/>
    <mergeCell ref="B241:B246"/>
    <mergeCell ref="C241:C246"/>
    <mergeCell ref="D241:D246"/>
    <mergeCell ref="E241:E246"/>
    <mergeCell ref="G247:G252"/>
    <mergeCell ref="C247:C252"/>
    <mergeCell ref="G232:G237"/>
    <mergeCell ref="A238:A240"/>
    <mergeCell ref="B238:B240"/>
    <mergeCell ref="C238:C240"/>
    <mergeCell ref="G238:G240"/>
    <mergeCell ref="D238:D240"/>
    <mergeCell ref="E238:E240"/>
    <mergeCell ref="F238:F240"/>
    <mergeCell ref="F232:F237"/>
    <mergeCell ref="C232:C237"/>
    <mergeCell ref="D247:D252"/>
    <mergeCell ref="E247:E252"/>
    <mergeCell ref="F247:F252"/>
    <mergeCell ref="A232:A237"/>
    <mergeCell ref="B232:B237"/>
    <mergeCell ref="F241:F246"/>
    <mergeCell ref="D232:D237"/>
    <mergeCell ref="E232:E237"/>
    <mergeCell ref="G265:G270"/>
    <mergeCell ref="A271:A276"/>
    <mergeCell ref="B271:B276"/>
    <mergeCell ref="A265:A270"/>
    <mergeCell ref="B265:B270"/>
    <mergeCell ref="C265:C270"/>
    <mergeCell ref="D265:D270"/>
    <mergeCell ref="E265:E270"/>
    <mergeCell ref="G271:G276"/>
    <mergeCell ref="C271:C276"/>
    <mergeCell ref="G253:G258"/>
    <mergeCell ref="A259:A264"/>
    <mergeCell ref="B259:B264"/>
    <mergeCell ref="C259:C264"/>
    <mergeCell ref="G259:G264"/>
    <mergeCell ref="D259:D264"/>
    <mergeCell ref="E259:E264"/>
    <mergeCell ref="F259:F264"/>
    <mergeCell ref="F253:F258"/>
    <mergeCell ref="C253:C258"/>
    <mergeCell ref="D271:D276"/>
    <mergeCell ref="E271:E276"/>
    <mergeCell ref="F271:F276"/>
    <mergeCell ref="A253:A258"/>
    <mergeCell ref="B253:B258"/>
    <mergeCell ref="F265:F270"/>
    <mergeCell ref="D253:D258"/>
    <mergeCell ref="E253:E258"/>
    <mergeCell ref="F277:F282"/>
    <mergeCell ref="G283:G288"/>
    <mergeCell ref="C289:C294"/>
    <mergeCell ref="D289:D294"/>
    <mergeCell ref="E289:E294"/>
    <mergeCell ref="G289:G294"/>
    <mergeCell ref="C277:C282"/>
    <mergeCell ref="D277:D282"/>
    <mergeCell ref="E277:E282"/>
    <mergeCell ref="F289:F294"/>
    <mergeCell ref="E301:E306"/>
    <mergeCell ref="A277:A282"/>
    <mergeCell ref="B277:B282"/>
    <mergeCell ref="G277:G282"/>
    <mergeCell ref="A283:A288"/>
    <mergeCell ref="B283:B288"/>
    <mergeCell ref="C283:C288"/>
    <mergeCell ref="D283:D288"/>
    <mergeCell ref="E283:E288"/>
    <mergeCell ref="F283:F288"/>
    <mergeCell ref="A313:A318"/>
    <mergeCell ref="B313:B318"/>
    <mergeCell ref="F307:F312"/>
    <mergeCell ref="G295:G300"/>
    <mergeCell ref="B289:B294"/>
    <mergeCell ref="C295:C300"/>
    <mergeCell ref="D295:D300"/>
    <mergeCell ref="E295:E300"/>
    <mergeCell ref="F295:F300"/>
    <mergeCell ref="B295:B300"/>
    <mergeCell ref="D307:D312"/>
    <mergeCell ref="F301:F306"/>
    <mergeCell ref="C301:C306"/>
    <mergeCell ref="G313:G318"/>
    <mergeCell ref="A319:A324"/>
    <mergeCell ref="A301:A306"/>
    <mergeCell ref="B301:B306"/>
    <mergeCell ref="G301:G306"/>
    <mergeCell ref="A307:A312"/>
    <mergeCell ref="G307:G312"/>
    <mergeCell ref="B331:B336"/>
    <mergeCell ref="D301:D306"/>
    <mergeCell ref="A295:A300"/>
    <mergeCell ref="A289:A294"/>
    <mergeCell ref="F313:F318"/>
    <mergeCell ref="C313:C318"/>
    <mergeCell ref="D313:D318"/>
    <mergeCell ref="E313:E318"/>
    <mergeCell ref="B307:B312"/>
    <mergeCell ref="C307:C312"/>
    <mergeCell ref="D343:D348"/>
    <mergeCell ref="E307:E312"/>
    <mergeCell ref="A337:A342"/>
    <mergeCell ref="B319:B324"/>
    <mergeCell ref="C325:C330"/>
    <mergeCell ref="D325:D330"/>
    <mergeCell ref="D331:D336"/>
    <mergeCell ref="A325:A330"/>
    <mergeCell ref="B325:B330"/>
    <mergeCell ref="A331:A336"/>
    <mergeCell ref="F343:F348"/>
    <mergeCell ref="E349:E354"/>
    <mergeCell ref="E337:E342"/>
    <mergeCell ref="F349:F354"/>
    <mergeCell ref="G319:G324"/>
    <mergeCell ref="C319:C324"/>
    <mergeCell ref="D319:D324"/>
    <mergeCell ref="E319:E324"/>
    <mergeCell ref="F319:F324"/>
    <mergeCell ref="C343:C348"/>
    <mergeCell ref="E355:E360"/>
    <mergeCell ref="G331:G336"/>
    <mergeCell ref="G343:G348"/>
    <mergeCell ref="E343:E348"/>
    <mergeCell ref="G355:G360"/>
    <mergeCell ref="F355:F360"/>
    <mergeCell ref="E331:E336"/>
    <mergeCell ref="G349:G354"/>
    <mergeCell ref="F337:F342"/>
    <mergeCell ref="G337:G342"/>
    <mergeCell ref="A343:A348"/>
    <mergeCell ref="B343:B348"/>
    <mergeCell ref="G325:G330"/>
    <mergeCell ref="F331:F336"/>
    <mergeCell ref="B337:B342"/>
    <mergeCell ref="F325:F330"/>
    <mergeCell ref="E325:E330"/>
    <mergeCell ref="C337:C342"/>
    <mergeCell ref="D337:D342"/>
    <mergeCell ref="C331:C336"/>
    <mergeCell ref="A355:A360"/>
    <mergeCell ref="B355:B360"/>
    <mergeCell ref="C349:C354"/>
    <mergeCell ref="D349:D354"/>
    <mergeCell ref="A349:A354"/>
    <mergeCell ref="B349:B354"/>
    <mergeCell ref="C355:C360"/>
    <mergeCell ref="D355:D360"/>
    <mergeCell ref="G373:G378"/>
    <mergeCell ref="F361:F366"/>
    <mergeCell ref="G361:G366"/>
    <mergeCell ref="G367:G372"/>
    <mergeCell ref="E367:E372"/>
    <mergeCell ref="F367:F372"/>
    <mergeCell ref="E361:E366"/>
    <mergeCell ref="F373:F378"/>
    <mergeCell ref="C379:C384"/>
    <mergeCell ref="D379:D384"/>
    <mergeCell ref="G379:G384"/>
    <mergeCell ref="A373:A378"/>
    <mergeCell ref="B373:B378"/>
    <mergeCell ref="A379:A384"/>
    <mergeCell ref="B379:B384"/>
    <mergeCell ref="E379:E384"/>
    <mergeCell ref="F379:F384"/>
    <mergeCell ref="E373:E378"/>
    <mergeCell ref="A361:A366"/>
    <mergeCell ref="B361:B366"/>
    <mergeCell ref="C373:C378"/>
    <mergeCell ref="D373:D378"/>
    <mergeCell ref="A367:A372"/>
    <mergeCell ref="B367:B372"/>
    <mergeCell ref="C367:C372"/>
    <mergeCell ref="D367:D372"/>
    <mergeCell ref="C361:C366"/>
    <mergeCell ref="D361:D366"/>
  </mergeCells>
  <printOptions/>
  <pageMargins left="0.787401575" right="0.787401575" top="0.984251969" bottom="0.984251969" header="0.492125985" footer="0.49212598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639"/>
  <sheetViews>
    <sheetView zoomScalePageLayoutView="0" workbookViewId="0" topLeftCell="D391">
      <selection activeCell="J410" sqref="J410"/>
    </sheetView>
  </sheetViews>
  <sheetFormatPr defaultColWidth="9.140625" defaultRowHeight="12.75"/>
  <cols>
    <col min="1" max="1" width="11.140625" style="0" customWidth="1"/>
    <col min="2" max="2" width="11.00390625" style="0" customWidth="1"/>
    <col min="3" max="3" width="12.7109375" style="0" customWidth="1"/>
    <col min="4" max="4" width="17.00390625" style="0" customWidth="1"/>
    <col min="6" max="6" width="14.140625" style="0" customWidth="1"/>
    <col min="7" max="7" width="14.8515625" style="0" customWidth="1"/>
    <col min="8" max="8" width="10.00390625" style="0" customWidth="1"/>
    <col min="9" max="9" width="14.7109375" style="0" customWidth="1"/>
    <col min="10" max="10" width="10.421875" style="0" customWidth="1"/>
    <col min="11" max="11" width="15.57421875" style="0" customWidth="1"/>
    <col min="13" max="13" width="11.00390625" style="0" bestFit="1" customWidth="1"/>
  </cols>
  <sheetData>
    <row r="1" spans="1:11" ht="15.75" thickBot="1">
      <c r="A1" s="435" t="s">
        <v>500</v>
      </c>
      <c r="B1" s="436"/>
      <c r="C1" s="436"/>
      <c r="D1" s="436"/>
      <c r="E1" s="436"/>
      <c r="F1" s="436"/>
      <c r="G1" s="436"/>
      <c r="H1" s="436"/>
      <c r="I1" s="436"/>
      <c r="J1" s="436"/>
      <c r="K1" s="437"/>
    </row>
    <row r="2" spans="1:11" ht="12.75">
      <c r="A2" s="454" t="s">
        <v>0</v>
      </c>
      <c r="B2" s="426" t="s">
        <v>1</v>
      </c>
      <c r="C2" s="426" t="s">
        <v>2</v>
      </c>
      <c r="D2" s="426" t="s">
        <v>3</v>
      </c>
      <c r="E2" s="442" t="s">
        <v>1031</v>
      </c>
      <c r="F2" s="445" t="s">
        <v>4</v>
      </c>
      <c r="G2" s="445"/>
      <c r="H2" s="445"/>
      <c r="I2" s="445"/>
      <c r="J2" s="445"/>
      <c r="K2" s="446"/>
    </row>
    <row r="3" spans="1:11" ht="12.75">
      <c r="A3" s="455"/>
      <c r="B3" s="427"/>
      <c r="C3" s="427"/>
      <c r="D3" s="427"/>
      <c r="E3" s="443"/>
      <c r="F3" s="427" t="s">
        <v>5</v>
      </c>
      <c r="G3" s="427"/>
      <c r="H3" s="427"/>
      <c r="I3" s="427"/>
      <c r="J3" s="427" t="s">
        <v>6</v>
      </c>
      <c r="K3" s="457"/>
    </row>
    <row r="4" spans="1:11" ht="12.75">
      <c r="A4" s="455"/>
      <c r="B4" s="427"/>
      <c r="C4" s="427"/>
      <c r="D4" s="427"/>
      <c r="E4" s="443"/>
      <c r="F4" s="438" t="s">
        <v>9</v>
      </c>
      <c r="G4" s="440" t="s">
        <v>150</v>
      </c>
      <c r="H4" s="427" t="s">
        <v>7</v>
      </c>
      <c r="I4" s="427"/>
      <c r="J4" s="427" t="s">
        <v>8</v>
      </c>
      <c r="K4" s="501" t="s">
        <v>149</v>
      </c>
    </row>
    <row r="5" spans="1:11" ht="13.5" thickBot="1">
      <c r="A5" s="456"/>
      <c r="B5" s="428"/>
      <c r="C5" s="428"/>
      <c r="D5" s="428"/>
      <c r="E5" s="444"/>
      <c r="F5" s="439"/>
      <c r="G5" s="441"/>
      <c r="H5" s="105" t="s">
        <v>8</v>
      </c>
      <c r="I5" s="106" t="s">
        <v>149</v>
      </c>
      <c r="J5" s="428"/>
      <c r="K5" s="502"/>
    </row>
    <row r="6" spans="1:11" ht="12.75">
      <c r="A6" s="474">
        <v>25</v>
      </c>
      <c r="B6" s="585" t="s">
        <v>776</v>
      </c>
      <c r="C6" s="483">
        <v>2500106</v>
      </c>
      <c r="D6" s="486" t="s">
        <v>379</v>
      </c>
      <c r="E6" s="474">
        <v>598</v>
      </c>
      <c r="F6" s="480">
        <v>10166</v>
      </c>
      <c r="G6" s="480">
        <v>30498</v>
      </c>
      <c r="H6" s="315">
        <v>42786</v>
      </c>
      <c r="I6" s="317">
        <v>5083</v>
      </c>
      <c r="J6" s="315">
        <v>42803</v>
      </c>
      <c r="K6" s="317">
        <v>5083</v>
      </c>
    </row>
    <row r="7" spans="1:11" ht="12.75">
      <c r="A7" s="474"/>
      <c r="B7" s="480"/>
      <c r="C7" s="483"/>
      <c r="D7" s="486"/>
      <c r="E7" s="474"/>
      <c r="F7" s="480"/>
      <c r="G7" s="480"/>
      <c r="H7" s="46">
        <v>42814</v>
      </c>
      <c r="I7" s="99">
        <v>5083</v>
      </c>
      <c r="J7" s="46">
        <v>42816</v>
      </c>
      <c r="K7" s="99">
        <v>5083</v>
      </c>
    </row>
    <row r="8" spans="1:11" ht="12.75">
      <c r="A8" s="474"/>
      <c r="B8" s="480"/>
      <c r="C8" s="483"/>
      <c r="D8" s="486"/>
      <c r="E8" s="474"/>
      <c r="F8" s="480"/>
      <c r="G8" s="480"/>
      <c r="H8" s="46">
        <v>42845</v>
      </c>
      <c r="I8" s="99">
        <v>5083</v>
      </c>
      <c r="J8" s="46">
        <v>42843</v>
      </c>
      <c r="K8" s="99">
        <v>5083</v>
      </c>
    </row>
    <row r="9" spans="1:11" ht="12.75">
      <c r="A9" s="474"/>
      <c r="B9" s="480"/>
      <c r="C9" s="483"/>
      <c r="D9" s="486"/>
      <c r="E9" s="474"/>
      <c r="F9" s="480"/>
      <c r="G9" s="480"/>
      <c r="H9" s="46">
        <v>42875</v>
      </c>
      <c r="I9" s="99">
        <v>5083</v>
      </c>
      <c r="J9" s="46">
        <v>42877</v>
      </c>
      <c r="K9" s="99">
        <v>5083</v>
      </c>
    </row>
    <row r="10" spans="1:11" ht="12.75">
      <c r="A10" s="474"/>
      <c r="B10" s="480"/>
      <c r="C10" s="483"/>
      <c r="D10" s="486"/>
      <c r="E10" s="474"/>
      <c r="F10" s="480"/>
      <c r="G10" s="480"/>
      <c r="H10" s="46">
        <v>42906</v>
      </c>
      <c r="I10" s="99">
        <v>5083</v>
      </c>
      <c r="J10" s="46">
        <v>42906</v>
      </c>
      <c r="K10" s="99">
        <v>5083</v>
      </c>
    </row>
    <row r="11" spans="1:11" ht="12.75">
      <c r="A11" s="475"/>
      <c r="B11" s="481"/>
      <c r="C11" s="484"/>
      <c r="D11" s="487"/>
      <c r="E11" s="475"/>
      <c r="F11" s="481"/>
      <c r="G11" s="481"/>
      <c r="H11" s="46">
        <v>42936</v>
      </c>
      <c r="I11" s="99">
        <v>5083</v>
      </c>
      <c r="J11" s="46">
        <v>42936</v>
      </c>
      <c r="K11" s="99">
        <v>5083</v>
      </c>
    </row>
    <row r="12" spans="1:11" ht="12.75">
      <c r="A12" s="420">
        <v>25</v>
      </c>
      <c r="B12" s="586" t="s">
        <v>776</v>
      </c>
      <c r="C12" s="577">
        <v>2500205</v>
      </c>
      <c r="D12" s="425" t="s">
        <v>677</v>
      </c>
      <c r="E12" s="447">
        <v>534</v>
      </c>
      <c r="F12" s="472">
        <v>9078</v>
      </c>
      <c r="G12" s="472">
        <v>27234</v>
      </c>
      <c r="H12" s="21">
        <v>42786</v>
      </c>
      <c r="I12" s="22">
        <v>4539</v>
      </c>
      <c r="J12" s="108">
        <v>42787</v>
      </c>
      <c r="K12" s="109">
        <v>4539</v>
      </c>
    </row>
    <row r="13" spans="1:11" ht="12.75">
      <c r="A13" s="572"/>
      <c r="B13" s="575"/>
      <c r="C13" s="578"/>
      <c r="D13" s="492"/>
      <c r="E13" s="476"/>
      <c r="F13" s="472"/>
      <c r="G13" s="472"/>
      <c r="H13" s="21">
        <v>42814</v>
      </c>
      <c r="I13" s="22">
        <v>4539</v>
      </c>
      <c r="J13" s="108">
        <v>42811</v>
      </c>
      <c r="K13" s="109">
        <v>4539</v>
      </c>
    </row>
    <row r="14" spans="1:11" ht="12.75">
      <c r="A14" s="572"/>
      <c r="B14" s="575"/>
      <c r="C14" s="578"/>
      <c r="D14" s="492"/>
      <c r="E14" s="476"/>
      <c r="F14" s="472"/>
      <c r="G14" s="472"/>
      <c r="H14" s="21">
        <v>42845</v>
      </c>
      <c r="I14" s="22">
        <v>4539</v>
      </c>
      <c r="J14" s="108">
        <v>42843</v>
      </c>
      <c r="K14" s="109">
        <v>4539</v>
      </c>
    </row>
    <row r="15" spans="1:11" ht="12.75">
      <c r="A15" s="572"/>
      <c r="B15" s="575"/>
      <c r="C15" s="578"/>
      <c r="D15" s="492"/>
      <c r="E15" s="476"/>
      <c r="F15" s="472"/>
      <c r="G15" s="472"/>
      <c r="H15" s="21">
        <v>42875</v>
      </c>
      <c r="I15" s="22">
        <v>4539</v>
      </c>
      <c r="J15" s="108">
        <v>42874</v>
      </c>
      <c r="K15" s="109">
        <v>4539</v>
      </c>
    </row>
    <row r="16" spans="1:11" ht="12.75">
      <c r="A16" s="572"/>
      <c r="B16" s="575"/>
      <c r="C16" s="578"/>
      <c r="D16" s="492"/>
      <c r="E16" s="476"/>
      <c r="F16" s="472"/>
      <c r="G16" s="472"/>
      <c r="H16" s="21">
        <v>42906</v>
      </c>
      <c r="I16" s="22">
        <v>4539</v>
      </c>
      <c r="J16" s="108">
        <v>42899</v>
      </c>
      <c r="K16" s="109">
        <v>4539</v>
      </c>
    </row>
    <row r="17" spans="1:11" ht="12.75">
      <c r="A17" s="573"/>
      <c r="B17" s="576"/>
      <c r="C17" s="579"/>
      <c r="D17" s="453"/>
      <c r="E17" s="448"/>
      <c r="F17" s="431"/>
      <c r="G17" s="431"/>
      <c r="H17" s="21">
        <v>42936</v>
      </c>
      <c r="I17" s="22">
        <v>4539</v>
      </c>
      <c r="J17" s="108">
        <v>42933</v>
      </c>
      <c r="K17" s="109">
        <v>4539</v>
      </c>
    </row>
    <row r="18" spans="1:11" ht="12.75">
      <c r="A18" s="473">
        <v>25</v>
      </c>
      <c r="B18" s="479" t="s">
        <v>776</v>
      </c>
      <c r="C18" s="482">
        <v>2500734</v>
      </c>
      <c r="D18" s="485" t="s">
        <v>678</v>
      </c>
      <c r="E18" s="473">
        <v>213</v>
      </c>
      <c r="F18" s="480">
        <v>3621</v>
      </c>
      <c r="G18" s="480">
        <v>10863</v>
      </c>
      <c r="H18" s="46">
        <v>42786</v>
      </c>
      <c r="I18" s="99">
        <v>1810.5</v>
      </c>
      <c r="J18" s="46">
        <v>42891</v>
      </c>
      <c r="K18" s="99">
        <v>1810.5</v>
      </c>
    </row>
    <row r="19" spans="1:11" ht="12.75">
      <c r="A19" s="474"/>
      <c r="B19" s="480"/>
      <c r="C19" s="483"/>
      <c r="D19" s="486"/>
      <c r="E19" s="474"/>
      <c r="F19" s="480"/>
      <c r="G19" s="480"/>
      <c r="H19" s="46">
        <v>42814</v>
      </c>
      <c r="I19" s="99">
        <v>1810.5</v>
      </c>
      <c r="J19" s="46">
        <v>42877</v>
      </c>
      <c r="K19" s="99">
        <v>1810.5</v>
      </c>
    </row>
    <row r="20" spans="1:11" ht="12.75">
      <c r="A20" s="474"/>
      <c r="B20" s="480"/>
      <c r="C20" s="483"/>
      <c r="D20" s="486"/>
      <c r="E20" s="474"/>
      <c r="F20" s="480"/>
      <c r="G20" s="480"/>
      <c r="H20" s="46">
        <v>42845</v>
      </c>
      <c r="I20" s="99">
        <v>1810.5</v>
      </c>
      <c r="J20" s="46">
        <v>42877</v>
      </c>
      <c r="K20" s="99">
        <v>1810.5</v>
      </c>
    </row>
    <row r="21" spans="1:11" ht="12.75">
      <c r="A21" s="474"/>
      <c r="B21" s="480"/>
      <c r="C21" s="483"/>
      <c r="D21" s="486"/>
      <c r="E21" s="474"/>
      <c r="F21" s="480"/>
      <c r="G21" s="480"/>
      <c r="H21" s="46">
        <v>42875</v>
      </c>
      <c r="I21" s="99">
        <v>1810.5</v>
      </c>
      <c r="J21" s="46"/>
      <c r="K21" s="99"/>
    </row>
    <row r="22" spans="1:11" ht="12.75">
      <c r="A22" s="474"/>
      <c r="B22" s="480"/>
      <c r="C22" s="483"/>
      <c r="D22" s="486"/>
      <c r="E22" s="474"/>
      <c r="F22" s="480"/>
      <c r="G22" s="480"/>
      <c r="H22" s="46">
        <v>42906</v>
      </c>
      <c r="I22" s="99">
        <v>1810.5</v>
      </c>
      <c r="J22" s="46"/>
      <c r="K22" s="99"/>
    </row>
    <row r="23" spans="1:11" ht="12.75">
      <c r="A23" s="475"/>
      <c r="B23" s="481"/>
      <c r="C23" s="484"/>
      <c r="D23" s="487"/>
      <c r="E23" s="475"/>
      <c r="F23" s="481"/>
      <c r="G23" s="481"/>
      <c r="H23" s="46">
        <v>42936</v>
      </c>
      <c r="I23" s="99">
        <v>1810.5</v>
      </c>
      <c r="J23" s="46"/>
      <c r="K23" s="99"/>
    </row>
    <row r="24" spans="1:11" ht="12.75">
      <c r="A24" s="420">
        <v>25</v>
      </c>
      <c r="B24" s="574" t="s">
        <v>776</v>
      </c>
      <c r="C24" s="577">
        <v>2500775</v>
      </c>
      <c r="D24" s="425" t="s">
        <v>679</v>
      </c>
      <c r="E24" s="447">
        <v>429</v>
      </c>
      <c r="F24" s="472">
        <v>7293</v>
      </c>
      <c r="G24" s="472">
        <v>21879</v>
      </c>
      <c r="H24" s="21">
        <v>42786</v>
      </c>
      <c r="I24" s="22">
        <v>3646.5</v>
      </c>
      <c r="J24" s="228"/>
      <c r="K24" s="160"/>
    </row>
    <row r="25" spans="1:11" ht="12.75">
      <c r="A25" s="572"/>
      <c r="B25" s="575"/>
      <c r="C25" s="578"/>
      <c r="D25" s="492"/>
      <c r="E25" s="476"/>
      <c r="F25" s="472"/>
      <c r="G25" s="472"/>
      <c r="H25" s="21">
        <v>42814</v>
      </c>
      <c r="I25" s="22">
        <v>3646.5</v>
      </c>
      <c r="J25" s="228"/>
      <c r="K25" s="160"/>
    </row>
    <row r="26" spans="1:11" ht="12.75">
      <c r="A26" s="572"/>
      <c r="B26" s="575"/>
      <c r="C26" s="578"/>
      <c r="D26" s="492"/>
      <c r="E26" s="476"/>
      <c r="F26" s="472"/>
      <c r="G26" s="472"/>
      <c r="H26" s="21">
        <v>42845</v>
      </c>
      <c r="I26" s="22">
        <v>3646.5</v>
      </c>
      <c r="J26" s="228"/>
      <c r="K26" s="160"/>
    </row>
    <row r="27" spans="1:11" ht="12.75">
      <c r="A27" s="572"/>
      <c r="B27" s="575"/>
      <c r="C27" s="578"/>
      <c r="D27" s="492"/>
      <c r="E27" s="476"/>
      <c r="F27" s="472"/>
      <c r="G27" s="472"/>
      <c r="H27" s="21">
        <v>42875</v>
      </c>
      <c r="I27" s="22">
        <v>3646.5</v>
      </c>
      <c r="J27" s="108"/>
      <c r="K27" s="109"/>
    </row>
    <row r="28" spans="1:11" ht="12.75">
      <c r="A28" s="572"/>
      <c r="B28" s="575"/>
      <c r="C28" s="578"/>
      <c r="D28" s="492"/>
      <c r="E28" s="476"/>
      <c r="F28" s="472"/>
      <c r="G28" s="472"/>
      <c r="H28" s="21">
        <v>42906</v>
      </c>
      <c r="I28" s="22">
        <v>3646.5</v>
      </c>
      <c r="J28" s="108"/>
      <c r="K28" s="109"/>
    </row>
    <row r="29" spans="1:11" ht="12.75">
      <c r="A29" s="573"/>
      <c r="B29" s="576"/>
      <c r="C29" s="579"/>
      <c r="D29" s="453"/>
      <c r="E29" s="448"/>
      <c r="F29" s="431"/>
      <c r="G29" s="431"/>
      <c r="H29" s="21">
        <v>42936</v>
      </c>
      <c r="I29" s="22">
        <v>3646.5</v>
      </c>
      <c r="J29" s="108"/>
      <c r="K29" s="109"/>
    </row>
    <row r="30" spans="1:11" ht="12.75">
      <c r="A30" s="473">
        <v>25</v>
      </c>
      <c r="B30" s="479" t="s">
        <v>776</v>
      </c>
      <c r="C30" s="482">
        <v>2501153</v>
      </c>
      <c r="D30" s="485" t="s">
        <v>680</v>
      </c>
      <c r="E30" s="473">
        <v>195</v>
      </c>
      <c r="F30" s="480">
        <v>3315</v>
      </c>
      <c r="G30" s="480">
        <v>9945</v>
      </c>
      <c r="H30" s="46">
        <v>42786</v>
      </c>
      <c r="I30" s="99">
        <v>1657.5</v>
      </c>
      <c r="J30" s="48"/>
      <c r="K30" s="104"/>
    </row>
    <row r="31" spans="1:11" ht="12.75">
      <c r="A31" s="474"/>
      <c r="B31" s="480"/>
      <c r="C31" s="483"/>
      <c r="D31" s="486"/>
      <c r="E31" s="474"/>
      <c r="F31" s="480"/>
      <c r="G31" s="480"/>
      <c r="H31" s="46">
        <v>42814</v>
      </c>
      <c r="I31" s="99">
        <v>1657.5</v>
      </c>
      <c r="J31" s="48"/>
      <c r="K31" s="104"/>
    </row>
    <row r="32" spans="1:11" ht="12.75">
      <c r="A32" s="474"/>
      <c r="B32" s="480"/>
      <c r="C32" s="483"/>
      <c r="D32" s="486"/>
      <c r="E32" s="474"/>
      <c r="F32" s="480"/>
      <c r="G32" s="480"/>
      <c r="H32" s="46">
        <v>42845</v>
      </c>
      <c r="I32" s="99">
        <v>1657.5</v>
      </c>
      <c r="J32" s="48"/>
      <c r="K32" s="104"/>
    </row>
    <row r="33" spans="1:11" ht="12.75">
      <c r="A33" s="474"/>
      <c r="B33" s="480"/>
      <c r="C33" s="483"/>
      <c r="D33" s="486"/>
      <c r="E33" s="474"/>
      <c r="F33" s="480"/>
      <c r="G33" s="480"/>
      <c r="H33" s="46">
        <v>42875</v>
      </c>
      <c r="I33" s="99">
        <v>1657.5</v>
      </c>
      <c r="J33" s="48"/>
      <c r="K33" s="104"/>
    </row>
    <row r="34" spans="1:11" ht="12.75">
      <c r="A34" s="474"/>
      <c r="B34" s="480"/>
      <c r="C34" s="483"/>
      <c r="D34" s="486"/>
      <c r="E34" s="474"/>
      <c r="F34" s="480"/>
      <c r="G34" s="480"/>
      <c r="H34" s="46">
        <v>42906</v>
      </c>
      <c r="I34" s="99">
        <v>1657.5</v>
      </c>
      <c r="J34" s="48"/>
      <c r="K34" s="104"/>
    </row>
    <row r="35" spans="1:11" ht="12.75">
      <c r="A35" s="475"/>
      <c r="B35" s="481"/>
      <c r="C35" s="484"/>
      <c r="D35" s="487"/>
      <c r="E35" s="475"/>
      <c r="F35" s="481"/>
      <c r="G35" s="481"/>
      <c r="H35" s="46">
        <v>42936</v>
      </c>
      <c r="I35" s="99">
        <v>1657.5</v>
      </c>
      <c r="J35" s="48"/>
      <c r="K35" s="104"/>
    </row>
    <row r="36" spans="1:11" ht="12.75">
      <c r="A36" s="420">
        <v>25</v>
      </c>
      <c r="B36" s="574" t="s">
        <v>776</v>
      </c>
      <c r="C36" s="577">
        <v>2501351</v>
      </c>
      <c r="D36" s="425" t="s">
        <v>681</v>
      </c>
      <c r="E36" s="447">
        <v>275</v>
      </c>
      <c r="F36" s="472">
        <v>4675</v>
      </c>
      <c r="G36" s="472">
        <v>14025</v>
      </c>
      <c r="H36" s="21">
        <v>42786</v>
      </c>
      <c r="I36" s="22">
        <v>2337.5</v>
      </c>
      <c r="J36" s="108">
        <v>42808</v>
      </c>
      <c r="K36" s="109">
        <v>2337.5</v>
      </c>
    </row>
    <row r="37" spans="1:11" ht="12.75">
      <c r="A37" s="572"/>
      <c r="B37" s="575"/>
      <c r="C37" s="578"/>
      <c r="D37" s="492"/>
      <c r="E37" s="476"/>
      <c r="F37" s="472"/>
      <c r="G37" s="472"/>
      <c r="H37" s="21">
        <v>42814</v>
      </c>
      <c r="I37" s="22">
        <v>2337.5</v>
      </c>
      <c r="J37" s="108">
        <v>42814</v>
      </c>
      <c r="K37" s="109">
        <v>2337.5</v>
      </c>
    </row>
    <row r="38" spans="1:11" ht="12.75">
      <c r="A38" s="572"/>
      <c r="B38" s="575"/>
      <c r="C38" s="578"/>
      <c r="D38" s="492"/>
      <c r="E38" s="476"/>
      <c r="F38" s="472"/>
      <c r="G38" s="472"/>
      <c r="H38" s="21">
        <v>42845</v>
      </c>
      <c r="I38" s="22">
        <v>2337.5</v>
      </c>
      <c r="J38" s="108">
        <v>42895</v>
      </c>
      <c r="K38" s="109">
        <v>2337.5</v>
      </c>
    </row>
    <row r="39" spans="1:11" ht="12.75">
      <c r="A39" s="572"/>
      <c r="B39" s="575"/>
      <c r="C39" s="578"/>
      <c r="D39" s="492"/>
      <c r="E39" s="476"/>
      <c r="F39" s="472"/>
      <c r="G39" s="472"/>
      <c r="H39" s="21">
        <v>42875</v>
      </c>
      <c r="I39" s="22">
        <v>2337.5</v>
      </c>
      <c r="J39" s="228">
        <v>42895</v>
      </c>
      <c r="K39" s="160">
        <v>2337.5</v>
      </c>
    </row>
    <row r="40" spans="1:11" ht="12.75">
      <c r="A40" s="572"/>
      <c r="B40" s="575"/>
      <c r="C40" s="578"/>
      <c r="D40" s="492"/>
      <c r="E40" s="476"/>
      <c r="F40" s="472"/>
      <c r="G40" s="472"/>
      <c r="H40" s="21">
        <v>42906</v>
      </c>
      <c r="I40" s="22">
        <v>2337.5</v>
      </c>
      <c r="J40" s="228">
        <v>42934</v>
      </c>
      <c r="K40" s="160">
        <v>2337.5</v>
      </c>
    </row>
    <row r="41" spans="1:11" ht="12.75">
      <c r="A41" s="573"/>
      <c r="B41" s="576"/>
      <c r="C41" s="579"/>
      <c r="D41" s="453"/>
      <c r="E41" s="448"/>
      <c r="F41" s="431"/>
      <c r="G41" s="431"/>
      <c r="H41" s="21">
        <v>42936</v>
      </c>
      <c r="I41" s="22">
        <v>2337.5</v>
      </c>
      <c r="J41" s="228">
        <v>42936</v>
      </c>
      <c r="K41" s="160">
        <v>2337.5</v>
      </c>
    </row>
    <row r="42" spans="1:11" ht="12.75" customHeight="1">
      <c r="A42" s="473">
        <v>25</v>
      </c>
      <c r="B42" s="479" t="s">
        <v>776</v>
      </c>
      <c r="C42" s="482">
        <v>2502003</v>
      </c>
      <c r="D42" s="485" t="s">
        <v>682</v>
      </c>
      <c r="E42" s="473">
        <v>157</v>
      </c>
      <c r="F42" s="480">
        <v>2669</v>
      </c>
      <c r="G42" s="480">
        <v>8007</v>
      </c>
      <c r="H42" s="46">
        <v>42786</v>
      </c>
      <c r="I42" s="99">
        <v>1334.5</v>
      </c>
      <c r="J42" s="46">
        <v>42816</v>
      </c>
      <c r="K42" s="99">
        <v>1334.5</v>
      </c>
    </row>
    <row r="43" spans="1:11" ht="12.75">
      <c r="A43" s="474"/>
      <c r="B43" s="480"/>
      <c r="C43" s="483"/>
      <c r="D43" s="486"/>
      <c r="E43" s="474"/>
      <c r="F43" s="480"/>
      <c r="G43" s="480"/>
      <c r="H43" s="46">
        <v>42814</v>
      </c>
      <c r="I43" s="99">
        <v>1334.5</v>
      </c>
      <c r="J43" s="46">
        <v>42814</v>
      </c>
      <c r="K43" s="99">
        <v>1334.5</v>
      </c>
    </row>
    <row r="44" spans="1:11" ht="12.75">
      <c r="A44" s="474"/>
      <c r="B44" s="480"/>
      <c r="C44" s="483"/>
      <c r="D44" s="486"/>
      <c r="E44" s="474"/>
      <c r="F44" s="480"/>
      <c r="G44" s="480"/>
      <c r="H44" s="46">
        <v>42845</v>
      </c>
      <c r="I44" s="99">
        <v>1334.5</v>
      </c>
      <c r="J44" s="46">
        <v>42845</v>
      </c>
      <c r="K44" s="99">
        <v>1334.5</v>
      </c>
    </row>
    <row r="45" spans="1:11" ht="12.75">
      <c r="A45" s="474"/>
      <c r="B45" s="480"/>
      <c r="C45" s="483"/>
      <c r="D45" s="486"/>
      <c r="E45" s="474"/>
      <c r="F45" s="480"/>
      <c r="G45" s="480"/>
      <c r="H45" s="46">
        <v>42875</v>
      </c>
      <c r="I45" s="99">
        <v>1334.5</v>
      </c>
      <c r="J45" s="46">
        <v>42874</v>
      </c>
      <c r="K45" s="99">
        <v>1334.5</v>
      </c>
    </row>
    <row r="46" spans="1:11" ht="12.75">
      <c r="A46" s="474"/>
      <c r="B46" s="480"/>
      <c r="C46" s="483"/>
      <c r="D46" s="486"/>
      <c r="E46" s="474"/>
      <c r="F46" s="480"/>
      <c r="G46" s="480"/>
      <c r="H46" s="46">
        <v>42906</v>
      </c>
      <c r="I46" s="99">
        <v>1334.5</v>
      </c>
      <c r="J46" s="46">
        <v>42906</v>
      </c>
      <c r="K46" s="99">
        <v>1334.5</v>
      </c>
    </row>
    <row r="47" spans="1:11" ht="12.75">
      <c r="A47" s="475"/>
      <c r="B47" s="481"/>
      <c r="C47" s="484"/>
      <c r="D47" s="487"/>
      <c r="E47" s="475"/>
      <c r="F47" s="481"/>
      <c r="G47" s="481"/>
      <c r="H47" s="46">
        <v>42936</v>
      </c>
      <c r="I47" s="99">
        <v>1334.5</v>
      </c>
      <c r="J47" s="46">
        <v>42936</v>
      </c>
      <c r="K47" s="99">
        <v>1334.5</v>
      </c>
    </row>
    <row r="48" spans="1:11" ht="12.75">
      <c r="A48" s="420">
        <v>25</v>
      </c>
      <c r="B48" s="574" t="s">
        <v>776</v>
      </c>
      <c r="C48" s="577">
        <v>2502052</v>
      </c>
      <c r="D48" s="425" t="s">
        <v>683</v>
      </c>
      <c r="E48" s="447">
        <v>446</v>
      </c>
      <c r="F48" s="472">
        <v>7582</v>
      </c>
      <c r="G48" s="472">
        <v>22746</v>
      </c>
      <c r="H48" s="21">
        <v>42786</v>
      </c>
      <c r="I48" s="22">
        <v>3791</v>
      </c>
      <c r="J48" s="108">
        <v>42786</v>
      </c>
      <c r="K48" s="109">
        <v>3791</v>
      </c>
    </row>
    <row r="49" spans="1:11" ht="12.75">
      <c r="A49" s="572"/>
      <c r="B49" s="575"/>
      <c r="C49" s="578"/>
      <c r="D49" s="492"/>
      <c r="E49" s="476"/>
      <c r="F49" s="472"/>
      <c r="G49" s="472"/>
      <c r="H49" s="21">
        <v>42814</v>
      </c>
      <c r="I49" s="22">
        <v>3791</v>
      </c>
      <c r="J49" s="108">
        <v>42808</v>
      </c>
      <c r="K49" s="109">
        <v>3791</v>
      </c>
    </row>
    <row r="50" spans="1:11" ht="12.75">
      <c r="A50" s="572"/>
      <c r="B50" s="575"/>
      <c r="C50" s="578"/>
      <c r="D50" s="492"/>
      <c r="E50" s="476"/>
      <c r="F50" s="472"/>
      <c r="G50" s="472"/>
      <c r="H50" s="21">
        <v>42845</v>
      </c>
      <c r="I50" s="22">
        <v>3791</v>
      </c>
      <c r="J50" s="108">
        <v>42845</v>
      </c>
      <c r="K50" s="109">
        <v>3791</v>
      </c>
    </row>
    <row r="51" spans="1:11" ht="12.75">
      <c r="A51" s="572"/>
      <c r="B51" s="575"/>
      <c r="C51" s="578"/>
      <c r="D51" s="492"/>
      <c r="E51" s="476"/>
      <c r="F51" s="472"/>
      <c r="G51" s="472"/>
      <c r="H51" s="21">
        <v>42875</v>
      </c>
      <c r="I51" s="22">
        <v>3791</v>
      </c>
      <c r="J51" s="108">
        <v>42873</v>
      </c>
      <c r="K51" s="109">
        <v>3791</v>
      </c>
    </row>
    <row r="52" spans="1:11" ht="12.75">
      <c r="A52" s="572"/>
      <c r="B52" s="575"/>
      <c r="C52" s="578"/>
      <c r="D52" s="492"/>
      <c r="E52" s="476"/>
      <c r="F52" s="472"/>
      <c r="G52" s="472"/>
      <c r="H52" s="21">
        <v>42906</v>
      </c>
      <c r="I52" s="22">
        <v>3791</v>
      </c>
      <c r="J52" s="108">
        <v>42906</v>
      </c>
      <c r="K52" s="109">
        <v>3791</v>
      </c>
    </row>
    <row r="53" spans="1:11" ht="12.75">
      <c r="A53" s="573"/>
      <c r="B53" s="576"/>
      <c r="C53" s="579"/>
      <c r="D53" s="453"/>
      <c r="E53" s="448"/>
      <c r="F53" s="431"/>
      <c r="G53" s="431"/>
      <c r="H53" s="21">
        <v>42936</v>
      </c>
      <c r="I53" s="22">
        <v>3791</v>
      </c>
      <c r="J53" s="108">
        <v>42937</v>
      </c>
      <c r="K53" s="109">
        <v>3791</v>
      </c>
    </row>
    <row r="54" spans="1:11" ht="12.75">
      <c r="A54" s="473">
        <v>25</v>
      </c>
      <c r="B54" s="479" t="s">
        <v>776</v>
      </c>
      <c r="C54" s="482">
        <v>2502102</v>
      </c>
      <c r="D54" s="485" t="s">
        <v>684</v>
      </c>
      <c r="E54" s="473">
        <v>307</v>
      </c>
      <c r="F54" s="480">
        <v>5219</v>
      </c>
      <c r="G54" s="480">
        <v>15657</v>
      </c>
      <c r="H54" s="46">
        <v>42786</v>
      </c>
      <c r="I54" s="99">
        <v>2609.5</v>
      </c>
      <c r="J54" s="48">
        <v>42801</v>
      </c>
      <c r="K54" s="104">
        <v>2609.5</v>
      </c>
    </row>
    <row r="55" spans="1:11" ht="12.75">
      <c r="A55" s="474"/>
      <c r="B55" s="480"/>
      <c r="C55" s="483"/>
      <c r="D55" s="486"/>
      <c r="E55" s="474"/>
      <c r="F55" s="480"/>
      <c r="G55" s="480"/>
      <c r="H55" s="46">
        <v>42814</v>
      </c>
      <c r="I55" s="99">
        <v>2609.5</v>
      </c>
      <c r="J55" s="48">
        <v>42801</v>
      </c>
      <c r="K55" s="104">
        <v>2609.5</v>
      </c>
    </row>
    <row r="56" spans="1:11" ht="12.75">
      <c r="A56" s="474"/>
      <c r="B56" s="480"/>
      <c r="C56" s="483"/>
      <c r="D56" s="486"/>
      <c r="E56" s="474"/>
      <c r="F56" s="480"/>
      <c r="G56" s="480"/>
      <c r="H56" s="46">
        <v>42845</v>
      </c>
      <c r="I56" s="99">
        <v>2609.5</v>
      </c>
      <c r="J56" s="48">
        <v>42832</v>
      </c>
      <c r="K56" s="104">
        <v>2609.5</v>
      </c>
    </row>
    <row r="57" spans="1:11" ht="12.75">
      <c r="A57" s="474"/>
      <c r="B57" s="480"/>
      <c r="C57" s="483"/>
      <c r="D57" s="486"/>
      <c r="E57" s="474"/>
      <c r="F57" s="480"/>
      <c r="G57" s="480"/>
      <c r="H57" s="46">
        <v>42875</v>
      </c>
      <c r="I57" s="99">
        <v>2609.5</v>
      </c>
      <c r="J57" s="48">
        <v>42866</v>
      </c>
      <c r="K57" s="104">
        <v>2609.5</v>
      </c>
    </row>
    <row r="58" spans="1:11" ht="12.75">
      <c r="A58" s="474"/>
      <c r="B58" s="480"/>
      <c r="C58" s="483"/>
      <c r="D58" s="486"/>
      <c r="E58" s="474"/>
      <c r="F58" s="480"/>
      <c r="G58" s="480"/>
      <c r="H58" s="46">
        <v>42906</v>
      </c>
      <c r="I58" s="99">
        <v>2609.5</v>
      </c>
      <c r="J58" s="48">
        <v>42916</v>
      </c>
      <c r="K58" s="104">
        <v>2609.5</v>
      </c>
    </row>
    <row r="59" spans="1:11" ht="12.75">
      <c r="A59" s="475"/>
      <c r="B59" s="481"/>
      <c r="C59" s="484"/>
      <c r="D59" s="487"/>
      <c r="E59" s="475"/>
      <c r="F59" s="481"/>
      <c r="G59" s="481"/>
      <c r="H59" s="46">
        <v>42936</v>
      </c>
      <c r="I59" s="99">
        <v>2609.5</v>
      </c>
      <c r="J59" s="48">
        <v>42928</v>
      </c>
      <c r="K59" s="104">
        <v>2609.5</v>
      </c>
    </row>
    <row r="60" spans="1:11" ht="12.75">
      <c r="A60" s="420">
        <v>25</v>
      </c>
      <c r="B60" s="574" t="s">
        <v>776</v>
      </c>
      <c r="C60" s="577">
        <v>2502201</v>
      </c>
      <c r="D60" s="425" t="s">
        <v>332</v>
      </c>
      <c r="E60" s="447">
        <v>197</v>
      </c>
      <c r="F60" s="472">
        <v>3349</v>
      </c>
      <c r="G60" s="472">
        <v>10047</v>
      </c>
      <c r="H60" s="21">
        <v>42786</v>
      </c>
      <c r="I60" s="22">
        <v>1674.5</v>
      </c>
      <c r="J60" s="108">
        <v>42802</v>
      </c>
      <c r="K60" s="109">
        <v>1674.5</v>
      </c>
    </row>
    <row r="61" spans="1:11" ht="12.75">
      <c r="A61" s="572"/>
      <c r="B61" s="575"/>
      <c r="C61" s="578"/>
      <c r="D61" s="492"/>
      <c r="E61" s="476"/>
      <c r="F61" s="472"/>
      <c r="G61" s="472"/>
      <c r="H61" s="21">
        <v>42814</v>
      </c>
      <c r="I61" s="22">
        <v>1674.5</v>
      </c>
      <c r="J61" s="108"/>
      <c r="K61" s="109"/>
    </row>
    <row r="62" spans="1:11" ht="12.75">
      <c r="A62" s="572"/>
      <c r="B62" s="575"/>
      <c r="C62" s="578"/>
      <c r="D62" s="492"/>
      <c r="E62" s="476"/>
      <c r="F62" s="472"/>
      <c r="G62" s="472"/>
      <c r="H62" s="21">
        <v>42845</v>
      </c>
      <c r="I62" s="22">
        <v>1674.5</v>
      </c>
      <c r="J62" s="108">
        <v>42866</v>
      </c>
      <c r="K62" s="109">
        <v>1674.5</v>
      </c>
    </row>
    <row r="63" spans="1:11" ht="12.75">
      <c r="A63" s="572"/>
      <c r="B63" s="575"/>
      <c r="C63" s="578"/>
      <c r="D63" s="492"/>
      <c r="E63" s="476"/>
      <c r="F63" s="472"/>
      <c r="G63" s="472"/>
      <c r="H63" s="21">
        <v>42875</v>
      </c>
      <c r="I63" s="22">
        <v>1674.5</v>
      </c>
      <c r="J63" s="108">
        <v>42873</v>
      </c>
      <c r="K63" s="109">
        <v>1674.5</v>
      </c>
    </row>
    <row r="64" spans="1:11" ht="12.75">
      <c r="A64" s="572"/>
      <c r="B64" s="575"/>
      <c r="C64" s="578"/>
      <c r="D64" s="492"/>
      <c r="E64" s="476"/>
      <c r="F64" s="472"/>
      <c r="G64" s="472"/>
      <c r="H64" s="21">
        <v>42906</v>
      </c>
      <c r="I64" s="22">
        <v>1674.5</v>
      </c>
      <c r="J64" s="108"/>
      <c r="K64" s="109"/>
    </row>
    <row r="65" spans="1:11" ht="12.75">
      <c r="A65" s="573"/>
      <c r="B65" s="576"/>
      <c r="C65" s="579"/>
      <c r="D65" s="453"/>
      <c r="E65" s="448"/>
      <c r="F65" s="431"/>
      <c r="G65" s="431"/>
      <c r="H65" s="21">
        <v>42936</v>
      </c>
      <c r="I65" s="22">
        <v>1674.5</v>
      </c>
      <c r="J65" s="108"/>
      <c r="K65" s="109"/>
    </row>
    <row r="66" spans="1:11" ht="12.75">
      <c r="A66" s="473">
        <v>25</v>
      </c>
      <c r="B66" s="479" t="s">
        <v>776</v>
      </c>
      <c r="C66" s="482">
        <v>2502300</v>
      </c>
      <c r="D66" s="485" t="s">
        <v>685</v>
      </c>
      <c r="E66" s="473">
        <v>325</v>
      </c>
      <c r="F66" s="480">
        <v>5525</v>
      </c>
      <c r="G66" s="480">
        <v>16575</v>
      </c>
      <c r="H66" s="46">
        <v>42786</v>
      </c>
      <c r="I66" s="99">
        <v>2762.5</v>
      </c>
      <c r="J66" s="46">
        <v>42807</v>
      </c>
      <c r="K66" s="99">
        <v>2762.5</v>
      </c>
    </row>
    <row r="67" spans="1:11" ht="12.75">
      <c r="A67" s="474"/>
      <c r="B67" s="480"/>
      <c r="C67" s="483"/>
      <c r="D67" s="486"/>
      <c r="E67" s="474"/>
      <c r="F67" s="480"/>
      <c r="G67" s="480"/>
      <c r="H67" s="46">
        <v>42814</v>
      </c>
      <c r="I67" s="99">
        <v>2762.5</v>
      </c>
      <c r="J67" s="46">
        <v>42845</v>
      </c>
      <c r="K67" s="99">
        <v>2762.5</v>
      </c>
    </row>
    <row r="68" spans="1:11" ht="12.75">
      <c r="A68" s="474"/>
      <c r="B68" s="480"/>
      <c r="C68" s="483"/>
      <c r="D68" s="486"/>
      <c r="E68" s="474"/>
      <c r="F68" s="480"/>
      <c r="G68" s="480"/>
      <c r="H68" s="46">
        <v>42845</v>
      </c>
      <c r="I68" s="99">
        <v>2762.5</v>
      </c>
      <c r="J68" s="46">
        <v>42886</v>
      </c>
      <c r="K68" s="99">
        <v>2762.5</v>
      </c>
    </row>
    <row r="69" spans="1:11" ht="12.75">
      <c r="A69" s="474"/>
      <c r="B69" s="480"/>
      <c r="C69" s="483"/>
      <c r="D69" s="486"/>
      <c r="E69" s="474"/>
      <c r="F69" s="480"/>
      <c r="G69" s="480"/>
      <c r="H69" s="46">
        <v>42875</v>
      </c>
      <c r="I69" s="99">
        <v>2762.5</v>
      </c>
      <c r="J69" s="46">
        <v>42929</v>
      </c>
      <c r="K69" s="99">
        <v>2762.5</v>
      </c>
    </row>
    <row r="70" spans="1:11" ht="12.75">
      <c r="A70" s="474"/>
      <c r="B70" s="480"/>
      <c r="C70" s="483"/>
      <c r="D70" s="486"/>
      <c r="E70" s="474"/>
      <c r="F70" s="480"/>
      <c r="G70" s="480"/>
      <c r="H70" s="46">
        <v>42906</v>
      </c>
      <c r="I70" s="99">
        <v>2762.5</v>
      </c>
      <c r="J70" s="46">
        <v>42979</v>
      </c>
      <c r="K70" s="99">
        <v>2762.5</v>
      </c>
    </row>
    <row r="71" spans="1:11" ht="12.75">
      <c r="A71" s="475"/>
      <c r="B71" s="481"/>
      <c r="C71" s="484"/>
      <c r="D71" s="487"/>
      <c r="E71" s="475"/>
      <c r="F71" s="481"/>
      <c r="G71" s="481"/>
      <c r="H71" s="46">
        <v>42936</v>
      </c>
      <c r="I71" s="99">
        <v>2762.5</v>
      </c>
      <c r="J71" s="46"/>
      <c r="K71" s="99"/>
    </row>
    <row r="72" spans="1:11" ht="12.75">
      <c r="A72" s="420">
        <v>25</v>
      </c>
      <c r="B72" s="574" t="s">
        <v>776</v>
      </c>
      <c r="C72" s="577">
        <v>2502409</v>
      </c>
      <c r="D72" s="580" t="s">
        <v>686</v>
      </c>
      <c r="E72" s="447">
        <v>470</v>
      </c>
      <c r="F72" s="472">
        <v>7990</v>
      </c>
      <c r="G72" s="472">
        <v>23970</v>
      </c>
      <c r="H72" s="21">
        <v>42786</v>
      </c>
      <c r="I72" s="22">
        <v>3995</v>
      </c>
      <c r="J72" s="108"/>
      <c r="K72" s="109"/>
    </row>
    <row r="73" spans="1:11" ht="12.75">
      <c r="A73" s="572"/>
      <c r="B73" s="575"/>
      <c r="C73" s="578"/>
      <c r="D73" s="581"/>
      <c r="E73" s="476"/>
      <c r="F73" s="472"/>
      <c r="G73" s="472"/>
      <c r="H73" s="21">
        <v>42814</v>
      </c>
      <c r="I73" s="22">
        <v>3995</v>
      </c>
      <c r="J73" s="108"/>
      <c r="K73" s="109"/>
    </row>
    <row r="74" spans="1:11" ht="12.75">
      <c r="A74" s="572"/>
      <c r="B74" s="575"/>
      <c r="C74" s="578"/>
      <c r="D74" s="581"/>
      <c r="E74" s="476"/>
      <c r="F74" s="472"/>
      <c r="G74" s="472"/>
      <c r="H74" s="21">
        <v>42845</v>
      </c>
      <c r="I74" s="22">
        <v>3995</v>
      </c>
      <c r="J74" s="228"/>
      <c r="K74" s="160"/>
    </row>
    <row r="75" spans="1:11" ht="12.75">
      <c r="A75" s="572"/>
      <c r="B75" s="575"/>
      <c r="C75" s="578"/>
      <c r="D75" s="581"/>
      <c r="E75" s="476"/>
      <c r="F75" s="472"/>
      <c r="G75" s="472"/>
      <c r="H75" s="21">
        <v>42875</v>
      </c>
      <c r="I75" s="22">
        <v>3995</v>
      </c>
      <c r="J75" s="228"/>
      <c r="K75" s="160"/>
    </row>
    <row r="76" spans="1:11" ht="12.75">
      <c r="A76" s="572"/>
      <c r="B76" s="575"/>
      <c r="C76" s="578"/>
      <c r="D76" s="581"/>
      <c r="E76" s="476"/>
      <c r="F76" s="472"/>
      <c r="G76" s="472"/>
      <c r="H76" s="21">
        <v>42906</v>
      </c>
      <c r="I76" s="22">
        <v>3995</v>
      </c>
      <c r="J76" s="228"/>
      <c r="K76" s="160"/>
    </row>
    <row r="77" spans="1:11" ht="12.75">
      <c r="A77" s="573"/>
      <c r="B77" s="576"/>
      <c r="C77" s="579"/>
      <c r="D77" s="582"/>
      <c r="E77" s="448"/>
      <c r="F77" s="431"/>
      <c r="G77" s="431"/>
      <c r="H77" s="21">
        <v>42936</v>
      </c>
      <c r="I77" s="22">
        <v>3995</v>
      </c>
      <c r="J77" s="228"/>
      <c r="K77" s="160"/>
    </row>
    <row r="78" spans="1:11" ht="12.75">
      <c r="A78" s="473">
        <v>25</v>
      </c>
      <c r="B78" s="479" t="s">
        <v>776</v>
      </c>
      <c r="C78" s="482">
        <v>2502805</v>
      </c>
      <c r="D78" s="485" t="s">
        <v>687</v>
      </c>
      <c r="E78" s="473">
        <v>181</v>
      </c>
      <c r="F78" s="480">
        <v>3077</v>
      </c>
      <c r="G78" s="480">
        <v>9231</v>
      </c>
      <c r="H78" s="46">
        <v>42786</v>
      </c>
      <c r="I78" s="99">
        <v>1538.5</v>
      </c>
      <c r="J78" s="48">
        <v>42814</v>
      </c>
      <c r="K78" s="104">
        <v>1538.5</v>
      </c>
    </row>
    <row r="79" spans="1:11" ht="12.75">
      <c r="A79" s="474"/>
      <c r="B79" s="480"/>
      <c r="C79" s="483"/>
      <c r="D79" s="486"/>
      <c r="E79" s="474"/>
      <c r="F79" s="480"/>
      <c r="G79" s="480"/>
      <c r="H79" s="46">
        <v>42814</v>
      </c>
      <c r="I79" s="99">
        <v>1538.5</v>
      </c>
      <c r="J79" s="48">
        <v>42814</v>
      </c>
      <c r="K79" s="104">
        <v>1538.5</v>
      </c>
    </row>
    <row r="80" spans="1:11" ht="12.75">
      <c r="A80" s="474"/>
      <c r="B80" s="480"/>
      <c r="C80" s="483"/>
      <c r="D80" s="486"/>
      <c r="E80" s="474"/>
      <c r="F80" s="480"/>
      <c r="G80" s="480"/>
      <c r="H80" s="46">
        <v>42845</v>
      </c>
      <c r="I80" s="99">
        <v>1538.5</v>
      </c>
      <c r="J80" s="48">
        <v>42845</v>
      </c>
      <c r="K80" s="104">
        <v>1538.5</v>
      </c>
    </row>
    <row r="81" spans="1:11" ht="12.75">
      <c r="A81" s="474"/>
      <c r="B81" s="480"/>
      <c r="C81" s="483"/>
      <c r="D81" s="486"/>
      <c r="E81" s="474"/>
      <c r="F81" s="480"/>
      <c r="G81" s="480"/>
      <c r="H81" s="46">
        <v>42875</v>
      </c>
      <c r="I81" s="99">
        <v>1538.5</v>
      </c>
      <c r="J81" s="48">
        <v>42878</v>
      </c>
      <c r="K81" s="104">
        <v>1538.5</v>
      </c>
    </row>
    <row r="82" spans="1:11" ht="12.75">
      <c r="A82" s="474"/>
      <c r="B82" s="480"/>
      <c r="C82" s="483"/>
      <c r="D82" s="486"/>
      <c r="E82" s="474"/>
      <c r="F82" s="480"/>
      <c r="G82" s="480"/>
      <c r="H82" s="46">
        <v>42906</v>
      </c>
      <c r="I82" s="99">
        <v>1538.5</v>
      </c>
      <c r="J82" s="48">
        <v>42906</v>
      </c>
      <c r="K82" s="104">
        <v>1538.5</v>
      </c>
    </row>
    <row r="83" spans="1:11" ht="12.75">
      <c r="A83" s="475"/>
      <c r="B83" s="481"/>
      <c r="C83" s="484"/>
      <c r="D83" s="487"/>
      <c r="E83" s="475"/>
      <c r="F83" s="481"/>
      <c r="G83" s="481"/>
      <c r="H83" s="46">
        <v>42936</v>
      </c>
      <c r="I83" s="99">
        <v>1538.5</v>
      </c>
      <c r="J83" s="48">
        <v>42936</v>
      </c>
      <c r="K83" s="104">
        <v>1538.5</v>
      </c>
    </row>
    <row r="84" spans="1:11" ht="12.75">
      <c r="A84" s="420">
        <v>25</v>
      </c>
      <c r="B84" s="574" t="s">
        <v>776</v>
      </c>
      <c r="C84" s="577">
        <v>2502904</v>
      </c>
      <c r="D84" s="425" t="s">
        <v>688</v>
      </c>
      <c r="E84" s="447">
        <v>241</v>
      </c>
      <c r="F84" s="472">
        <v>4097</v>
      </c>
      <c r="G84" s="472">
        <v>12291</v>
      </c>
      <c r="H84" s="21">
        <v>42786</v>
      </c>
      <c r="I84" s="22">
        <v>2048.5</v>
      </c>
      <c r="J84" s="228">
        <v>42801</v>
      </c>
      <c r="K84" s="160">
        <v>2048.5</v>
      </c>
    </row>
    <row r="85" spans="1:11" ht="12.75">
      <c r="A85" s="572"/>
      <c r="B85" s="575"/>
      <c r="C85" s="578"/>
      <c r="D85" s="492"/>
      <c r="E85" s="476"/>
      <c r="F85" s="472"/>
      <c r="G85" s="472"/>
      <c r="H85" s="21">
        <v>42814</v>
      </c>
      <c r="I85" s="22">
        <v>2048.5</v>
      </c>
      <c r="J85" s="228">
        <v>42831</v>
      </c>
      <c r="K85" s="160">
        <v>2048.5</v>
      </c>
    </row>
    <row r="86" spans="1:11" ht="12.75">
      <c r="A86" s="572"/>
      <c r="B86" s="575"/>
      <c r="C86" s="578"/>
      <c r="D86" s="492"/>
      <c r="E86" s="476"/>
      <c r="F86" s="472"/>
      <c r="G86" s="472"/>
      <c r="H86" s="21">
        <v>42845</v>
      </c>
      <c r="I86" s="22">
        <v>2048.5</v>
      </c>
      <c r="J86" s="228">
        <v>42912</v>
      </c>
      <c r="K86" s="160">
        <v>2048.5</v>
      </c>
    </row>
    <row r="87" spans="1:11" ht="12.75">
      <c r="A87" s="572"/>
      <c r="B87" s="575"/>
      <c r="C87" s="578"/>
      <c r="D87" s="492"/>
      <c r="E87" s="476"/>
      <c r="F87" s="472"/>
      <c r="G87" s="472"/>
      <c r="H87" s="21">
        <v>42875</v>
      </c>
      <c r="I87" s="22">
        <v>2048.5</v>
      </c>
      <c r="J87" s="228">
        <v>42927</v>
      </c>
      <c r="K87" s="160">
        <v>2048.5</v>
      </c>
    </row>
    <row r="88" spans="1:11" ht="12.75">
      <c r="A88" s="572"/>
      <c r="B88" s="575"/>
      <c r="C88" s="578"/>
      <c r="D88" s="492"/>
      <c r="E88" s="476"/>
      <c r="F88" s="472"/>
      <c r="G88" s="472"/>
      <c r="H88" s="21">
        <v>42906</v>
      </c>
      <c r="I88" s="22">
        <v>2048.5</v>
      </c>
      <c r="J88" s="228">
        <v>42958</v>
      </c>
      <c r="K88" s="160">
        <v>2048.5</v>
      </c>
    </row>
    <row r="89" spans="1:11" ht="12.75">
      <c r="A89" s="572"/>
      <c r="B89" s="575"/>
      <c r="C89" s="578"/>
      <c r="D89" s="492"/>
      <c r="E89" s="476"/>
      <c r="F89" s="431"/>
      <c r="G89" s="431"/>
      <c r="H89" s="21">
        <v>42936</v>
      </c>
      <c r="I89" s="22">
        <v>2048.5</v>
      </c>
      <c r="J89" s="228"/>
      <c r="K89" s="160"/>
    </row>
    <row r="90" spans="1:11" ht="12.75">
      <c r="A90" s="473">
        <v>25</v>
      </c>
      <c r="B90" s="479" t="s">
        <v>776</v>
      </c>
      <c r="C90" s="482">
        <v>2503308</v>
      </c>
      <c r="D90" s="485" t="s">
        <v>689</v>
      </c>
      <c r="E90" s="473">
        <v>895</v>
      </c>
      <c r="F90" s="480">
        <v>15215</v>
      </c>
      <c r="G90" s="480">
        <v>45645</v>
      </c>
      <c r="H90" s="46">
        <v>42786</v>
      </c>
      <c r="I90" s="99">
        <v>7607.5</v>
      </c>
      <c r="J90" s="46">
        <v>42786</v>
      </c>
      <c r="K90" s="99">
        <v>7607.5</v>
      </c>
    </row>
    <row r="91" spans="1:11" ht="12.75">
      <c r="A91" s="474"/>
      <c r="B91" s="480"/>
      <c r="C91" s="483"/>
      <c r="D91" s="486"/>
      <c r="E91" s="474"/>
      <c r="F91" s="480"/>
      <c r="G91" s="480"/>
      <c r="H91" s="46">
        <v>42814</v>
      </c>
      <c r="I91" s="99">
        <v>7607.5</v>
      </c>
      <c r="J91" s="46">
        <v>42814</v>
      </c>
      <c r="K91" s="99">
        <v>7607.5</v>
      </c>
    </row>
    <row r="92" spans="1:11" ht="12.75">
      <c r="A92" s="474"/>
      <c r="B92" s="480"/>
      <c r="C92" s="483"/>
      <c r="D92" s="486"/>
      <c r="E92" s="474"/>
      <c r="F92" s="480"/>
      <c r="G92" s="480"/>
      <c r="H92" s="46">
        <v>42845</v>
      </c>
      <c r="I92" s="99">
        <v>7607.5</v>
      </c>
      <c r="J92" s="46">
        <v>42842</v>
      </c>
      <c r="K92" s="99">
        <v>7607.5</v>
      </c>
    </row>
    <row r="93" spans="1:11" ht="12.75">
      <c r="A93" s="474"/>
      <c r="B93" s="480"/>
      <c r="C93" s="483"/>
      <c r="D93" s="486"/>
      <c r="E93" s="474"/>
      <c r="F93" s="480"/>
      <c r="G93" s="480"/>
      <c r="H93" s="46">
        <v>42875</v>
      </c>
      <c r="I93" s="99">
        <v>7607.5</v>
      </c>
      <c r="J93" s="46">
        <v>42874</v>
      </c>
      <c r="K93" s="99">
        <v>7607.5</v>
      </c>
    </row>
    <row r="94" spans="1:11" ht="12.75">
      <c r="A94" s="474"/>
      <c r="B94" s="480"/>
      <c r="C94" s="483"/>
      <c r="D94" s="486"/>
      <c r="E94" s="474"/>
      <c r="F94" s="480"/>
      <c r="G94" s="480"/>
      <c r="H94" s="46">
        <v>42906</v>
      </c>
      <c r="I94" s="99">
        <v>7607.5</v>
      </c>
      <c r="J94" s="46">
        <v>42906</v>
      </c>
      <c r="K94" s="99">
        <v>7607.5</v>
      </c>
    </row>
    <row r="95" spans="1:11" ht="12.75">
      <c r="A95" s="475"/>
      <c r="B95" s="481"/>
      <c r="C95" s="484"/>
      <c r="D95" s="487"/>
      <c r="E95" s="475"/>
      <c r="F95" s="481"/>
      <c r="G95" s="481"/>
      <c r="H95" s="46">
        <v>42936</v>
      </c>
      <c r="I95" s="99">
        <v>7607.5</v>
      </c>
      <c r="J95" s="46">
        <v>42935</v>
      </c>
      <c r="K95" s="99">
        <v>7607.5</v>
      </c>
    </row>
    <row r="96" spans="1:11" ht="12.75">
      <c r="A96" s="420">
        <v>25</v>
      </c>
      <c r="B96" s="574" t="s">
        <v>776</v>
      </c>
      <c r="C96" s="577">
        <v>2503555</v>
      </c>
      <c r="D96" s="425" t="s">
        <v>690</v>
      </c>
      <c r="E96" s="447">
        <v>685</v>
      </c>
      <c r="F96" s="472">
        <v>11645</v>
      </c>
      <c r="G96" s="472">
        <v>34935</v>
      </c>
      <c r="H96" s="21">
        <v>42786</v>
      </c>
      <c r="I96" s="22">
        <v>5822.5</v>
      </c>
      <c r="J96" s="108"/>
      <c r="K96" s="109"/>
    </row>
    <row r="97" spans="1:11" ht="12.75">
      <c r="A97" s="572"/>
      <c r="B97" s="575"/>
      <c r="C97" s="578"/>
      <c r="D97" s="492"/>
      <c r="E97" s="476"/>
      <c r="F97" s="472"/>
      <c r="G97" s="472"/>
      <c r="H97" s="21">
        <v>42814</v>
      </c>
      <c r="I97" s="22">
        <v>5822.5</v>
      </c>
      <c r="J97" s="108"/>
      <c r="K97" s="109"/>
    </row>
    <row r="98" spans="1:11" ht="12.75">
      <c r="A98" s="572"/>
      <c r="B98" s="575"/>
      <c r="C98" s="578"/>
      <c r="D98" s="492"/>
      <c r="E98" s="476"/>
      <c r="F98" s="472"/>
      <c r="G98" s="472"/>
      <c r="H98" s="21">
        <v>42845</v>
      </c>
      <c r="I98" s="22">
        <v>5822.5</v>
      </c>
      <c r="J98" s="108"/>
      <c r="K98" s="109"/>
    </row>
    <row r="99" spans="1:11" ht="12.75">
      <c r="A99" s="572"/>
      <c r="B99" s="575"/>
      <c r="C99" s="578"/>
      <c r="D99" s="492"/>
      <c r="E99" s="476"/>
      <c r="F99" s="472"/>
      <c r="G99" s="472"/>
      <c r="H99" s="21">
        <v>42875</v>
      </c>
      <c r="I99" s="22">
        <v>5822.5</v>
      </c>
      <c r="J99" s="108"/>
      <c r="K99" s="109"/>
    </row>
    <row r="100" spans="1:11" ht="12.75">
      <c r="A100" s="572"/>
      <c r="B100" s="575"/>
      <c r="C100" s="578"/>
      <c r="D100" s="492"/>
      <c r="E100" s="476"/>
      <c r="F100" s="472"/>
      <c r="G100" s="472"/>
      <c r="H100" s="21">
        <v>42906</v>
      </c>
      <c r="I100" s="22">
        <v>5822.5</v>
      </c>
      <c r="J100" s="108"/>
      <c r="K100" s="109"/>
    </row>
    <row r="101" spans="1:11" ht="12.75">
      <c r="A101" s="573"/>
      <c r="B101" s="576"/>
      <c r="C101" s="579"/>
      <c r="D101" s="453"/>
      <c r="E101" s="448"/>
      <c r="F101" s="431"/>
      <c r="G101" s="431"/>
      <c r="H101" s="21">
        <v>42936</v>
      </c>
      <c r="I101" s="22">
        <v>5822.5</v>
      </c>
      <c r="J101" s="108"/>
      <c r="K101" s="109"/>
    </row>
    <row r="102" spans="1:11" ht="12.75">
      <c r="A102" s="473">
        <v>25</v>
      </c>
      <c r="B102" s="479" t="s">
        <v>776</v>
      </c>
      <c r="C102" s="482">
        <v>2503704</v>
      </c>
      <c r="D102" s="485" t="s">
        <v>691</v>
      </c>
      <c r="E102" s="473">
        <v>1667</v>
      </c>
      <c r="F102" s="480">
        <v>28339</v>
      </c>
      <c r="G102" s="480">
        <v>85017</v>
      </c>
      <c r="H102" s="46">
        <v>42786</v>
      </c>
      <c r="I102" s="99">
        <v>14169.5</v>
      </c>
      <c r="J102" s="46">
        <v>42814</v>
      </c>
      <c r="K102" s="99">
        <v>14169.5</v>
      </c>
    </row>
    <row r="103" spans="1:11" ht="12.75">
      <c r="A103" s="474"/>
      <c r="B103" s="480"/>
      <c r="C103" s="483"/>
      <c r="D103" s="486"/>
      <c r="E103" s="474"/>
      <c r="F103" s="480"/>
      <c r="G103" s="480"/>
      <c r="H103" s="46">
        <v>42814</v>
      </c>
      <c r="I103" s="99">
        <v>14169.5</v>
      </c>
      <c r="J103" s="46">
        <v>42810</v>
      </c>
      <c r="K103" s="99">
        <v>14169.5</v>
      </c>
    </row>
    <row r="104" spans="1:11" ht="12.75">
      <c r="A104" s="474"/>
      <c r="B104" s="480"/>
      <c r="C104" s="483"/>
      <c r="D104" s="486"/>
      <c r="E104" s="474"/>
      <c r="F104" s="480"/>
      <c r="G104" s="480"/>
      <c r="H104" s="46">
        <v>42845</v>
      </c>
      <c r="I104" s="99">
        <v>14169.5</v>
      </c>
      <c r="J104" s="46">
        <v>42845</v>
      </c>
      <c r="K104" s="99">
        <v>14169.5</v>
      </c>
    </row>
    <row r="105" spans="1:11" ht="12.75">
      <c r="A105" s="474"/>
      <c r="B105" s="480"/>
      <c r="C105" s="483"/>
      <c r="D105" s="486"/>
      <c r="E105" s="474"/>
      <c r="F105" s="480"/>
      <c r="G105" s="480"/>
      <c r="H105" s="46">
        <v>42875</v>
      </c>
      <c r="I105" s="99">
        <v>14169.5</v>
      </c>
      <c r="J105" s="46">
        <v>42867</v>
      </c>
      <c r="K105" s="99">
        <v>14169.5</v>
      </c>
    </row>
    <row r="106" spans="1:11" ht="12.75">
      <c r="A106" s="474"/>
      <c r="B106" s="480"/>
      <c r="C106" s="483"/>
      <c r="D106" s="486"/>
      <c r="E106" s="474"/>
      <c r="F106" s="480"/>
      <c r="G106" s="480"/>
      <c r="H106" s="46">
        <v>42906</v>
      </c>
      <c r="I106" s="99">
        <v>14169.5</v>
      </c>
      <c r="J106" s="46">
        <v>41846</v>
      </c>
      <c r="K106" s="99">
        <v>14169.5</v>
      </c>
    </row>
    <row r="107" spans="1:11" ht="12.75">
      <c r="A107" s="475"/>
      <c r="B107" s="481"/>
      <c r="C107" s="484"/>
      <c r="D107" s="487"/>
      <c r="E107" s="475"/>
      <c r="F107" s="481"/>
      <c r="G107" s="481"/>
      <c r="H107" s="46">
        <v>42936</v>
      </c>
      <c r="I107" s="99">
        <v>14169.5</v>
      </c>
      <c r="J107" s="46">
        <v>42942</v>
      </c>
      <c r="K107" s="99">
        <v>14169.5</v>
      </c>
    </row>
    <row r="108" spans="1:11" ht="12.75">
      <c r="A108" s="420">
        <v>25</v>
      </c>
      <c r="B108" s="574" t="s">
        <v>776</v>
      </c>
      <c r="C108" s="577">
        <v>2503753</v>
      </c>
      <c r="D108" s="580" t="s">
        <v>692</v>
      </c>
      <c r="E108" s="447">
        <v>445</v>
      </c>
      <c r="F108" s="472">
        <v>7565</v>
      </c>
      <c r="G108" s="472">
        <v>22695</v>
      </c>
      <c r="H108" s="21">
        <v>42786</v>
      </c>
      <c r="I108" s="22">
        <v>3782.5</v>
      </c>
      <c r="J108" s="228">
        <v>42800</v>
      </c>
      <c r="K108" s="160">
        <v>3782.5</v>
      </c>
    </row>
    <row r="109" spans="1:11" ht="12.75">
      <c r="A109" s="572"/>
      <c r="B109" s="575"/>
      <c r="C109" s="578"/>
      <c r="D109" s="581"/>
      <c r="E109" s="476"/>
      <c r="F109" s="472"/>
      <c r="G109" s="472"/>
      <c r="H109" s="21">
        <v>42814</v>
      </c>
      <c r="I109" s="22">
        <v>3782.5</v>
      </c>
      <c r="J109" s="108">
        <v>42814</v>
      </c>
      <c r="K109" s="243">
        <v>3782.5</v>
      </c>
    </row>
    <row r="110" spans="1:11" ht="12.75">
      <c r="A110" s="572"/>
      <c r="B110" s="575"/>
      <c r="C110" s="578"/>
      <c r="D110" s="581"/>
      <c r="E110" s="476"/>
      <c r="F110" s="472"/>
      <c r="G110" s="472"/>
      <c r="H110" s="21">
        <v>42845</v>
      </c>
      <c r="I110" s="22">
        <v>3782.5</v>
      </c>
      <c r="J110" s="228">
        <v>42845</v>
      </c>
      <c r="K110" s="160">
        <v>3782.5</v>
      </c>
    </row>
    <row r="111" spans="1:11" ht="12.75">
      <c r="A111" s="572"/>
      <c r="B111" s="575"/>
      <c r="C111" s="578"/>
      <c r="D111" s="581"/>
      <c r="E111" s="476"/>
      <c r="F111" s="472"/>
      <c r="G111" s="472"/>
      <c r="H111" s="21">
        <v>42875</v>
      </c>
      <c r="I111" s="22">
        <v>3782.5</v>
      </c>
      <c r="J111" s="228"/>
      <c r="K111" s="160"/>
    </row>
    <row r="112" spans="1:11" ht="12.75">
      <c r="A112" s="572"/>
      <c r="B112" s="575"/>
      <c r="C112" s="578"/>
      <c r="D112" s="581"/>
      <c r="E112" s="476"/>
      <c r="F112" s="476"/>
      <c r="G112" s="476"/>
      <c r="H112" s="21">
        <v>42906</v>
      </c>
      <c r="I112" s="22">
        <v>3782.5</v>
      </c>
      <c r="J112" s="108"/>
      <c r="K112" s="109"/>
    </row>
    <row r="113" spans="1:11" ht="12.75">
      <c r="A113" s="573"/>
      <c r="B113" s="576"/>
      <c r="C113" s="579"/>
      <c r="D113" s="582"/>
      <c r="E113" s="448"/>
      <c r="F113" s="448"/>
      <c r="G113" s="448"/>
      <c r="H113" s="21">
        <v>42936</v>
      </c>
      <c r="I113" s="22">
        <v>3782.5</v>
      </c>
      <c r="J113" s="108"/>
      <c r="K113" s="109"/>
    </row>
    <row r="114" spans="1:11" ht="12.75">
      <c r="A114" s="473">
        <v>25</v>
      </c>
      <c r="B114" s="479" t="s">
        <v>776</v>
      </c>
      <c r="C114" s="482">
        <v>2503902</v>
      </c>
      <c r="D114" s="485" t="s">
        <v>693</v>
      </c>
      <c r="E114" s="473">
        <v>673</v>
      </c>
      <c r="F114" s="480">
        <v>11441</v>
      </c>
      <c r="G114" s="480">
        <v>34323</v>
      </c>
      <c r="H114" s="46">
        <v>42786</v>
      </c>
      <c r="I114" s="99">
        <v>5720.5</v>
      </c>
      <c r="J114" s="48">
        <v>42786</v>
      </c>
      <c r="K114" s="104">
        <v>5720.5</v>
      </c>
    </row>
    <row r="115" spans="1:11" ht="12.75">
      <c r="A115" s="474"/>
      <c r="B115" s="480"/>
      <c r="C115" s="483"/>
      <c r="D115" s="486"/>
      <c r="E115" s="474"/>
      <c r="F115" s="480"/>
      <c r="G115" s="480"/>
      <c r="H115" s="46">
        <v>42814</v>
      </c>
      <c r="I115" s="99">
        <v>5720.5</v>
      </c>
      <c r="J115" s="48">
        <v>42811</v>
      </c>
      <c r="K115" s="104">
        <v>5720.5</v>
      </c>
    </row>
    <row r="116" spans="1:11" ht="12.75">
      <c r="A116" s="474"/>
      <c r="B116" s="480"/>
      <c r="C116" s="483"/>
      <c r="D116" s="486"/>
      <c r="E116" s="474"/>
      <c r="F116" s="480"/>
      <c r="G116" s="480"/>
      <c r="H116" s="46">
        <v>42845</v>
      </c>
      <c r="I116" s="99">
        <v>5720.5</v>
      </c>
      <c r="J116" s="48">
        <v>42845</v>
      </c>
      <c r="K116" s="104">
        <v>5720.5</v>
      </c>
    </row>
    <row r="117" spans="1:11" ht="12.75">
      <c r="A117" s="474"/>
      <c r="B117" s="480"/>
      <c r="C117" s="483"/>
      <c r="D117" s="486"/>
      <c r="E117" s="474"/>
      <c r="F117" s="480"/>
      <c r="G117" s="480"/>
      <c r="H117" s="46">
        <v>42875</v>
      </c>
      <c r="I117" s="99">
        <v>5720.5</v>
      </c>
      <c r="J117" s="48">
        <v>42874</v>
      </c>
      <c r="K117" s="104">
        <v>5720.5</v>
      </c>
    </row>
    <row r="118" spans="1:11" ht="12.75">
      <c r="A118" s="474"/>
      <c r="B118" s="480"/>
      <c r="C118" s="483"/>
      <c r="D118" s="486"/>
      <c r="E118" s="474"/>
      <c r="F118" s="480"/>
      <c r="G118" s="480"/>
      <c r="H118" s="46">
        <v>42906</v>
      </c>
      <c r="I118" s="99">
        <v>5720.5</v>
      </c>
      <c r="J118" s="48">
        <v>42906</v>
      </c>
      <c r="K118" s="104">
        <v>5720.5</v>
      </c>
    </row>
    <row r="119" spans="1:11" ht="12.75">
      <c r="A119" s="475"/>
      <c r="B119" s="481"/>
      <c r="C119" s="484"/>
      <c r="D119" s="487"/>
      <c r="E119" s="475"/>
      <c r="F119" s="481"/>
      <c r="G119" s="481"/>
      <c r="H119" s="46">
        <v>42936</v>
      </c>
      <c r="I119" s="99">
        <v>5720.5</v>
      </c>
      <c r="J119" s="48">
        <v>42936</v>
      </c>
      <c r="K119" s="104">
        <v>5720.5</v>
      </c>
    </row>
    <row r="120" spans="1:11" ht="12.75">
      <c r="A120" s="419">
        <v>25</v>
      </c>
      <c r="B120" s="583" t="s">
        <v>776</v>
      </c>
      <c r="C120" s="584">
        <v>2504074</v>
      </c>
      <c r="D120" s="424" t="s">
        <v>694</v>
      </c>
      <c r="E120" s="433">
        <v>320</v>
      </c>
      <c r="F120" s="519">
        <v>5440</v>
      </c>
      <c r="G120" s="519">
        <v>16320</v>
      </c>
      <c r="H120" s="21">
        <v>42786</v>
      </c>
      <c r="I120" s="290">
        <v>2720</v>
      </c>
      <c r="J120" s="108">
        <v>42837</v>
      </c>
      <c r="K120" s="245">
        <v>2720</v>
      </c>
    </row>
    <row r="121" spans="1:11" ht="12.75">
      <c r="A121" s="419"/>
      <c r="B121" s="583"/>
      <c r="C121" s="584"/>
      <c r="D121" s="424"/>
      <c r="E121" s="433"/>
      <c r="F121" s="433"/>
      <c r="G121" s="433"/>
      <c r="H121" s="21">
        <v>42814</v>
      </c>
      <c r="I121" s="22">
        <v>2720</v>
      </c>
      <c r="J121" s="108">
        <v>42837</v>
      </c>
      <c r="K121" s="245">
        <v>2720</v>
      </c>
    </row>
    <row r="122" spans="1:11" ht="12.75">
      <c r="A122" s="419"/>
      <c r="B122" s="583"/>
      <c r="C122" s="584"/>
      <c r="D122" s="424"/>
      <c r="E122" s="433"/>
      <c r="F122" s="433"/>
      <c r="G122" s="433"/>
      <c r="H122" s="21">
        <v>42845</v>
      </c>
      <c r="I122" s="22">
        <v>2720</v>
      </c>
      <c r="J122" s="108">
        <v>42836</v>
      </c>
      <c r="K122" s="245">
        <v>2720</v>
      </c>
    </row>
    <row r="123" spans="1:11" ht="12.75">
      <c r="A123" s="419"/>
      <c r="B123" s="583"/>
      <c r="C123" s="584"/>
      <c r="D123" s="424"/>
      <c r="E123" s="433"/>
      <c r="F123" s="433"/>
      <c r="G123" s="433"/>
      <c r="H123" s="21">
        <v>42875</v>
      </c>
      <c r="I123" s="22">
        <v>2720</v>
      </c>
      <c r="J123" s="108">
        <v>42866</v>
      </c>
      <c r="K123" s="245">
        <v>2720</v>
      </c>
    </row>
    <row r="124" spans="1:11" ht="12.75">
      <c r="A124" s="419"/>
      <c r="B124" s="583"/>
      <c r="C124" s="584"/>
      <c r="D124" s="424"/>
      <c r="E124" s="433"/>
      <c r="F124" s="433"/>
      <c r="G124" s="433"/>
      <c r="H124" s="21">
        <v>42906</v>
      </c>
      <c r="I124" s="22">
        <v>2720</v>
      </c>
      <c r="J124" s="254">
        <v>42906</v>
      </c>
      <c r="K124" s="255">
        <v>2720</v>
      </c>
    </row>
    <row r="125" spans="1:11" ht="12.75">
      <c r="A125" s="419"/>
      <c r="B125" s="583"/>
      <c r="C125" s="584"/>
      <c r="D125" s="424"/>
      <c r="E125" s="433"/>
      <c r="F125" s="433"/>
      <c r="G125" s="433"/>
      <c r="H125" s="21">
        <v>42936</v>
      </c>
      <c r="I125" s="22">
        <v>2720</v>
      </c>
      <c r="J125" s="254">
        <v>42933</v>
      </c>
      <c r="K125" s="255">
        <v>2720</v>
      </c>
    </row>
    <row r="126" spans="1:11" ht="12.75">
      <c r="A126" s="474">
        <v>25</v>
      </c>
      <c r="B126" s="480" t="s">
        <v>776</v>
      </c>
      <c r="C126" s="483">
        <v>2504108</v>
      </c>
      <c r="D126" s="486" t="s">
        <v>695</v>
      </c>
      <c r="E126" s="474">
        <v>203</v>
      </c>
      <c r="F126" s="530">
        <v>3451</v>
      </c>
      <c r="G126" s="530">
        <v>10353</v>
      </c>
      <c r="H126" s="46">
        <v>42786</v>
      </c>
      <c r="I126" s="289">
        <v>1725.5</v>
      </c>
      <c r="J126" s="48">
        <v>42933</v>
      </c>
      <c r="K126" s="270">
        <v>1725.5</v>
      </c>
    </row>
    <row r="127" spans="1:11" ht="12.75">
      <c r="A127" s="474"/>
      <c r="B127" s="480"/>
      <c r="C127" s="483"/>
      <c r="D127" s="486"/>
      <c r="E127" s="474"/>
      <c r="F127" s="474"/>
      <c r="G127" s="474"/>
      <c r="H127" s="46">
        <v>42814</v>
      </c>
      <c r="I127" s="99">
        <v>1725.5</v>
      </c>
      <c r="J127" s="48">
        <v>42933</v>
      </c>
      <c r="K127" s="270">
        <v>1725.5</v>
      </c>
    </row>
    <row r="128" spans="1:11" ht="12.75">
      <c r="A128" s="474"/>
      <c r="B128" s="480"/>
      <c r="C128" s="483"/>
      <c r="D128" s="486"/>
      <c r="E128" s="474"/>
      <c r="F128" s="474"/>
      <c r="G128" s="474"/>
      <c r="H128" s="46">
        <v>42845</v>
      </c>
      <c r="I128" s="99">
        <v>1725.5</v>
      </c>
      <c r="J128" s="48">
        <v>42906</v>
      </c>
      <c r="K128" s="270">
        <v>1725.5</v>
      </c>
    </row>
    <row r="129" spans="1:11" ht="12.75">
      <c r="A129" s="474"/>
      <c r="B129" s="480"/>
      <c r="C129" s="483"/>
      <c r="D129" s="486"/>
      <c r="E129" s="474"/>
      <c r="F129" s="474"/>
      <c r="G129" s="474"/>
      <c r="H129" s="46">
        <v>42875</v>
      </c>
      <c r="I129" s="99">
        <v>1725.5</v>
      </c>
      <c r="J129" s="48">
        <v>42906</v>
      </c>
      <c r="K129" s="270">
        <v>1725.5</v>
      </c>
    </row>
    <row r="130" spans="1:11" ht="12.75">
      <c r="A130" s="474"/>
      <c r="B130" s="480"/>
      <c r="C130" s="483"/>
      <c r="D130" s="486"/>
      <c r="E130" s="474"/>
      <c r="F130" s="474"/>
      <c r="G130" s="474"/>
      <c r="H130" s="46">
        <v>42906</v>
      </c>
      <c r="I130" s="99">
        <v>1725.5</v>
      </c>
      <c r="J130" s="48">
        <v>42927</v>
      </c>
      <c r="K130" s="270">
        <v>1725.5</v>
      </c>
    </row>
    <row r="131" spans="1:11" ht="12.75">
      <c r="A131" s="475"/>
      <c r="B131" s="481"/>
      <c r="C131" s="484"/>
      <c r="D131" s="487"/>
      <c r="E131" s="475"/>
      <c r="F131" s="475"/>
      <c r="G131" s="475"/>
      <c r="H131" s="46">
        <v>42936</v>
      </c>
      <c r="I131" s="99">
        <v>1725.5</v>
      </c>
      <c r="J131" s="48">
        <v>42936</v>
      </c>
      <c r="K131" s="270">
        <v>1725.5</v>
      </c>
    </row>
    <row r="132" spans="1:11" ht="12.75" customHeight="1">
      <c r="A132" s="420">
        <v>25</v>
      </c>
      <c r="B132" s="574" t="s">
        <v>776</v>
      </c>
      <c r="C132" s="577">
        <v>2504306</v>
      </c>
      <c r="D132" s="425" t="s">
        <v>696</v>
      </c>
      <c r="E132" s="447">
        <v>663</v>
      </c>
      <c r="F132" s="527">
        <v>11271</v>
      </c>
      <c r="G132" s="527">
        <v>33813</v>
      </c>
      <c r="H132" s="21">
        <v>42786</v>
      </c>
      <c r="I132" s="290">
        <v>5635.5</v>
      </c>
      <c r="J132" s="228"/>
      <c r="K132" s="160"/>
    </row>
    <row r="133" spans="1:11" ht="12.75">
      <c r="A133" s="572"/>
      <c r="B133" s="575"/>
      <c r="C133" s="578"/>
      <c r="D133" s="492"/>
      <c r="E133" s="476"/>
      <c r="F133" s="476"/>
      <c r="G133" s="476"/>
      <c r="H133" s="21">
        <v>42814</v>
      </c>
      <c r="I133" s="22">
        <v>5635.5</v>
      </c>
      <c r="J133" s="228"/>
      <c r="K133" s="160"/>
    </row>
    <row r="134" spans="1:11" ht="12.75">
      <c r="A134" s="572"/>
      <c r="B134" s="575"/>
      <c r="C134" s="578"/>
      <c r="D134" s="492"/>
      <c r="E134" s="476"/>
      <c r="F134" s="476"/>
      <c r="G134" s="476"/>
      <c r="H134" s="21">
        <v>42845</v>
      </c>
      <c r="I134" s="22">
        <v>5635.5</v>
      </c>
      <c r="J134" s="228"/>
      <c r="K134" s="160"/>
    </row>
    <row r="135" spans="1:11" ht="12.75">
      <c r="A135" s="572"/>
      <c r="B135" s="575"/>
      <c r="C135" s="578"/>
      <c r="D135" s="492"/>
      <c r="E135" s="476"/>
      <c r="F135" s="476"/>
      <c r="G135" s="476"/>
      <c r="H135" s="21">
        <v>42875</v>
      </c>
      <c r="I135" s="22">
        <v>5635.5</v>
      </c>
      <c r="J135" s="228"/>
      <c r="K135" s="160"/>
    </row>
    <row r="136" spans="1:11" ht="12.75">
      <c r="A136" s="572"/>
      <c r="B136" s="575"/>
      <c r="C136" s="578"/>
      <c r="D136" s="492"/>
      <c r="E136" s="476"/>
      <c r="F136" s="476"/>
      <c r="G136" s="476"/>
      <c r="H136" s="21">
        <v>42906</v>
      </c>
      <c r="I136" s="22">
        <v>5635.5</v>
      </c>
      <c r="J136" s="228"/>
      <c r="K136" s="160"/>
    </row>
    <row r="137" spans="1:11" ht="12.75">
      <c r="A137" s="572"/>
      <c r="B137" s="575"/>
      <c r="C137" s="578"/>
      <c r="D137" s="453"/>
      <c r="E137" s="448"/>
      <c r="F137" s="448"/>
      <c r="G137" s="448"/>
      <c r="H137" s="21">
        <v>42936</v>
      </c>
      <c r="I137" s="22">
        <v>5635.5</v>
      </c>
      <c r="J137" s="228"/>
      <c r="K137" s="160"/>
    </row>
    <row r="138" spans="1:11" ht="12.75">
      <c r="A138" s="473">
        <v>25</v>
      </c>
      <c r="B138" s="479" t="s">
        <v>776</v>
      </c>
      <c r="C138" s="482">
        <v>2504405</v>
      </c>
      <c r="D138" s="485" t="s">
        <v>697</v>
      </c>
      <c r="E138" s="473">
        <v>546</v>
      </c>
      <c r="F138" s="530">
        <v>9282</v>
      </c>
      <c r="G138" s="530">
        <v>27846</v>
      </c>
      <c r="H138" s="46">
        <v>42786</v>
      </c>
      <c r="I138" s="289">
        <v>4641</v>
      </c>
      <c r="J138" s="48">
        <v>42801</v>
      </c>
      <c r="K138" s="104">
        <v>4641</v>
      </c>
    </row>
    <row r="139" spans="1:11" ht="12.75">
      <c r="A139" s="474"/>
      <c r="B139" s="480"/>
      <c r="C139" s="483"/>
      <c r="D139" s="486"/>
      <c r="E139" s="474"/>
      <c r="F139" s="474"/>
      <c r="G139" s="474"/>
      <c r="H139" s="46">
        <v>42814</v>
      </c>
      <c r="I139" s="99">
        <v>4641</v>
      </c>
      <c r="J139" s="48">
        <v>42814</v>
      </c>
      <c r="K139" s="104">
        <v>4641</v>
      </c>
    </row>
    <row r="140" spans="1:11" ht="12.75">
      <c r="A140" s="474"/>
      <c r="B140" s="480"/>
      <c r="C140" s="483"/>
      <c r="D140" s="486"/>
      <c r="E140" s="474"/>
      <c r="F140" s="474"/>
      <c r="G140" s="474"/>
      <c r="H140" s="46">
        <v>42845</v>
      </c>
      <c r="I140" s="99">
        <v>4641</v>
      </c>
      <c r="J140" s="48">
        <v>42845</v>
      </c>
      <c r="K140" s="104">
        <v>4641</v>
      </c>
    </row>
    <row r="141" spans="1:11" ht="12.75">
      <c r="A141" s="474"/>
      <c r="B141" s="480"/>
      <c r="C141" s="483"/>
      <c r="D141" s="486"/>
      <c r="E141" s="474"/>
      <c r="F141" s="474"/>
      <c r="G141" s="474"/>
      <c r="H141" s="46">
        <v>42875</v>
      </c>
      <c r="I141" s="99">
        <v>4641</v>
      </c>
      <c r="J141" s="48">
        <v>42874</v>
      </c>
      <c r="K141" s="104">
        <v>4641</v>
      </c>
    </row>
    <row r="142" spans="1:11" ht="12.75">
      <c r="A142" s="474"/>
      <c r="B142" s="480"/>
      <c r="C142" s="483"/>
      <c r="D142" s="486"/>
      <c r="E142" s="474"/>
      <c r="F142" s="474"/>
      <c r="G142" s="474"/>
      <c r="H142" s="46">
        <v>42906</v>
      </c>
      <c r="I142" s="99">
        <v>4641</v>
      </c>
      <c r="J142" s="48">
        <v>42906</v>
      </c>
      <c r="K142" s="104">
        <v>4641</v>
      </c>
    </row>
    <row r="143" spans="1:11" ht="12.75">
      <c r="A143" s="475"/>
      <c r="B143" s="481"/>
      <c r="C143" s="484"/>
      <c r="D143" s="487"/>
      <c r="E143" s="475"/>
      <c r="F143" s="475"/>
      <c r="G143" s="475"/>
      <c r="H143" s="46">
        <v>42936</v>
      </c>
      <c r="I143" s="99">
        <v>4641</v>
      </c>
      <c r="J143" s="48">
        <v>42950</v>
      </c>
      <c r="K143" s="104">
        <v>4641</v>
      </c>
    </row>
    <row r="144" spans="1:11" ht="12.75">
      <c r="A144" s="420">
        <v>25</v>
      </c>
      <c r="B144" s="574" t="s">
        <v>776</v>
      </c>
      <c r="C144" s="577">
        <v>2504504</v>
      </c>
      <c r="D144" s="425" t="s">
        <v>698</v>
      </c>
      <c r="E144" s="447">
        <v>369</v>
      </c>
      <c r="F144" s="527">
        <v>6273</v>
      </c>
      <c r="G144" s="527">
        <v>18819</v>
      </c>
      <c r="H144" s="21">
        <v>42786</v>
      </c>
      <c r="I144" s="290">
        <v>3136.5</v>
      </c>
      <c r="J144" s="108">
        <v>42808</v>
      </c>
      <c r="K144" s="109">
        <v>3136.5</v>
      </c>
    </row>
    <row r="145" spans="1:11" ht="12.75">
      <c r="A145" s="572"/>
      <c r="B145" s="575"/>
      <c r="C145" s="578"/>
      <c r="D145" s="492"/>
      <c r="E145" s="476"/>
      <c r="F145" s="476"/>
      <c r="G145" s="476"/>
      <c r="H145" s="21">
        <v>42814</v>
      </c>
      <c r="I145" s="22">
        <v>3136.5</v>
      </c>
      <c r="J145" s="228">
        <v>42814</v>
      </c>
      <c r="K145" s="160">
        <v>3136.5</v>
      </c>
    </row>
    <row r="146" spans="1:11" ht="12.75">
      <c r="A146" s="572"/>
      <c r="B146" s="575"/>
      <c r="C146" s="578"/>
      <c r="D146" s="492"/>
      <c r="E146" s="476"/>
      <c r="F146" s="476"/>
      <c r="G146" s="476"/>
      <c r="H146" s="21">
        <v>42845</v>
      </c>
      <c r="I146" s="22">
        <v>3136.5</v>
      </c>
      <c r="J146" s="228">
        <v>42845</v>
      </c>
      <c r="K146" s="160">
        <v>3136.5</v>
      </c>
    </row>
    <row r="147" spans="1:11" ht="12.75">
      <c r="A147" s="572"/>
      <c r="B147" s="575"/>
      <c r="C147" s="578"/>
      <c r="D147" s="492"/>
      <c r="E147" s="476"/>
      <c r="F147" s="476"/>
      <c r="G147" s="476"/>
      <c r="H147" s="21">
        <v>42875</v>
      </c>
      <c r="I147" s="22">
        <v>3136.5</v>
      </c>
      <c r="J147" s="228">
        <v>42874</v>
      </c>
      <c r="K147" s="160">
        <v>3136.5</v>
      </c>
    </row>
    <row r="148" spans="1:11" ht="12.75">
      <c r="A148" s="572"/>
      <c r="B148" s="575"/>
      <c r="C148" s="578"/>
      <c r="D148" s="492"/>
      <c r="E148" s="476"/>
      <c r="F148" s="476"/>
      <c r="G148" s="476"/>
      <c r="H148" s="21">
        <v>42906</v>
      </c>
      <c r="I148" s="22">
        <v>3136.5</v>
      </c>
      <c r="J148" s="228">
        <v>42906</v>
      </c>
      <c r="K148" s="160">
        <v>3136.5</v>
      </c>
    </row>
    <row r="149" spans="1:11" ht="12.75">
      <c r="A149" s="573"/>
      <c r="B149" s="576"/>
      <c r="C149" s="579"/>
      <c r="D149" s="453"/>
      <c r="E149" s="448"/>
      <c r="F149" s="448"/>
      <c r="G149" s="448"/>
      <c r="H149" s="21">
        <v>42936</v>
      </c>
      <c r="I149" s="22">
        <v>3136.5</v>
      </c>
      <c r="J149" s="228">
        <v>42936</v>
      </c>
      <c r="K149" s="160">
        <v>3136.5</v>
      </c>
    </row>
    <row r="150" spans="1:11" ht="12.75">
      <c r="A150" s="473">
        <v>25</v>
      </c>
      <c r="B150" s="479" t="s">
        <v>776</v>
      </c>
      <c r="C150" s="482">
        <v>2504702</v>
      </c>
      <c r="D150" s="485" t="s">
        <v>699</v>
      </c>
      <c r="E150" s="473">
        <v>455</v>
      </c>
      <c r="F150" s="530">
        <v>7735</v>
      </c>
      <c r="G150" s="530">
        <v>23205</v>
      </c>
      <c r="H150" s="46">
        <v>42786</v>
      </c>
      <c r="I150" s="289">
        <v>3867.5</v>
      </c>
      <c r="J150" s="46">
        <v>42823</v>
      </c>
      <c r="K150" s="99">
        <v>3867.5</v>
      </c>
    </row>
    <row r="151" spans="1:11" ht="12.75">
      <c r="A151" s="474"/>
      <c r="B151" s="480"/>
      <c r="C151" s="483"/>
      <c r="D151" s="486"/>
      <c r="E151" s="474"/>
      <c r="F151" s="474"/>
      <c r="G151" s="474"/>
      <c r="H151" s="46">
        <v>42814</v>
      </c>
      <c r="I151" s="99">
        <v>3867.5</v>
      </c>
      <c r="J151" s="46">
        <v>42823</v>
      </c>
      <c r="K151" s="99">
        <v>3867.5</v>
      </c>
    </row>
    <row r="152" spans="1:11" ht="12.75">
      <c r="A152" s="474"/>
      <c r="B152" s="480"/>
      <c r="C152" s="483"/>
      <c r="D152" s="486"/>
      <c r="E152" s="474"/>
      <c r="F152" s="474"/>
      <c r="G152" s="474"/>
      <c r="H152" s="46">
        <v>42845</v>
      </c>
      <c r="I152" s="99">
        <v>3867.5</v>
      </c>
      <c r="J152" s="46">
        <v>42845</v>
      </c>
      <c r="K152" s="99">
        <v>3867.5</v>
      </c>
    </row>
    <row r="153" spans="1:11" ht="12.75">
      <c r="A153" s="474"/>
      <c r="B153" s="480"/>
      <c r="C153" s="483"/>
      <c r="D153" s="486"/>
      <c r="E153" s="474"/>
      <c r="F153" s="474"/>
      <c r="G153" s="474"/>
      <c r="H153" s="46">
        <v>42875</v>
      </c>
      <c r="I153" s="99">
        <v>3867.5</v>
      </c>
      <c r="J153" s="46">
        <v>42877</v>
      </c>
      <c r="K153" s="99">
        <v>3867.5</v>
      </c>
    </row>
    <row r="154" spans="1:11" ht="12.75">
      <c r="A154" s="474"/>
      <c r="B154" s="480"/>
      <c r="C154" s="483"/>
      <c r="D154" s="486"/>
      <c r="E154" s="474"/>
      <c r="F154" s="474"/>
      <c r="G154" s="474"/>
      <c r="H154" s="46">
        <v>42906</v>
      </c>
      <c r="I154" s="99">
        <v>3867.5</v>
      </c>
      <c r="J154" s="46">
        <v>42906</v>
      </c>
      <c r="K154" s="99">
        <v>3867.5</v>
      </c>
    </row>
    <row r="155" spans="1:11" ht="12.75">
      <c r="A155" s="475"/>
      <c r="B155" s="481"/>
      <c r="C155" s="484"/>
      <c r="D155" s="487"/>
      <c r="E155" s="475"/>
      <c r="F155" s="475"/>
      <c r="G155" s="475"/>
      <c r="H155" s="46">
        <v>42936</v>
      </c>
      <c r="I155" s="99">
        <v>3867.5</v>
      </c>
      <c r="J155" s="46">
        <v>42934</v>
      </c>
      <c r="K155" s="99">
        <v>3867.5</v>
      </c>
    </row>
    <row r="156" spans="1:11" ht="12.75">
      <c r="A156" s="420">
        <v>25</v>
      </c>
      <c r="B156" s="574" t="s">
        <v>776</v>
      </c>
      <c r="C156" s="577">
        <v>2504801</v>
      </c>
      <c r="D156" s="425" t="s">
        <v>700</v>
      </c>
      <c r="E156" s="447">
        <v>277</v>
      </c>
      <c r="F156" s="527">
        <v>4709</v>
      </c>
      <c r="G156" s="527">
        <v>14127</v>
      </c>
      <c r="H156" s="21">
        <v>42786</v>
      </c>
      <c r="I156" s="290">
        <v>2354.5</v>
      </c>
      <c r="J156" s="108">
        <v>42814</v>
      </c>
      <c r="K156" s="109">
        <v>2354.5</v>
      </c>
    </row>
    <row r="157" spans="1:11" ht="12.75">
      <c r="A157" s="572"/>
      <c r="B157" s="575"/>
      <c r="C157" s="578"/>
      <c r="D157" s="492"/>
      <c r="E157" s="476"/>
      <c r="F157" s="476"/>
      <c r="G157" s="476"/>
      <c r="H157" s="21">
        <v>42814</v>
      </c>
      <c r="I157" s="22">
        <v>2354.5</v>
      </c>
      <c r="J157" s="108">
        <v>42885</v>
      </c>
      <c r="K157" s="109">
        <v>2354.5</v>
      </c>
    </row>
    <row r="158" spans="1:11" ht="12.75">
      <c r="A158" s="572"/>
      <c r="B158" s="575"/>
      <c r="C158" s="578"/>
      <c r="D158" s="492"/>
      <c r="E158" s="476"/>
      <c r="F158" s="476"/>
      <c r="G158" s="476"/>
      <c r="H158" s="21">
        <v>42845</v>
      </c>
      <c r="I158" s="22">
        <v>2354.5</v>
      </c>
      <c r="J158" s="108">
        <v>42885</v>
      </c>
      <c r="K158" s="109">
        <v>2354.5</v>
      </c>
    </row>
    <row r="159" spans="1:11" ht="12.75">
      <c r="A159" s="572"/>
      <c r="B159" s="575"/>
      <c r="C159" s="578"/>
      <c r="D159" s="492"/>
      <c r="E159" s="476"/>
      <c r="F159" s="476"/>
      <c r="G159" s="476"/>
      <c r="H159" s="21">
        <v>42875</v>
      </c>
      <c r="I159" s="22">
        <v>2354.5</v>
      </c>
      <c r="J159" s="108"/>
      <c r="K159" s="109"/>
    </row>
    <row r="160" spans="1:11" ht="12.75">
      <c r="A160" s="572"/>
      <c r="B160" s="575"/>
      <c r="C160" s="578"/>
      <c r="D160" s="492"/>
      <c r="E160" s="476"/>
      <c r="F160" s="476"/>
      <c r="G160" s="476"/>
      <c r="H160" s="21">
        <v>42906</v>
      </c>
      <c r="I160" s="22">
        <v>2354.5</v>
      </c>
      <c r="J160" s="108"/>
      <c r="K160" s="109"/>
    </row>
    <row r="161" spans="1:11" ht="12.75">
      <c r="A161" s="573"/>
      <c r="B161" s="576"/>
      <c r="C161" s="579"/>
      <c r="D161" s="453"/>
      <c r="E161" s="448"/>
      <c r="F161" s="448"/>
      <c r="G161" s="448"/>
      <c r="H161" s="21">
        <v>42936</v>
      </c>
      <c r="I161" s="22">
        <v>2354.5</v>
      </c>
      <c r="J161" s="108"/>
      <c r="K161" s="109"/>
    </row>
    <row r="162" spans="1:11" ht="12.75">
      <c r="A162" s="473">
        <v>25</v>
      </c>
      <c r="B162" s="479" t="s">
        <v>776</v>
      </c>
      <c r="C162" s="482">
        <v>2504850</v>
      </c>
      <c r="D162" s="485" t="s">
        <v>701</v>
      </c>
      <c r="E162" s="473">
        <v>236</v>
      </c>
      <c r="F162" s="530">
        <v>4012</v>
      </c>
      <c r="G162" s="530">
        <v>12036</v>
      </c>
      <c r="H162" s="46">
        <v>42786</v>
      </c>
      <c r="I162" s="289">
        <v>2006</v>
      </c>
      <c r="J162" s="46">
        <v>42972</v>
      </c>
      <c r="K162" s="99">
        <v>2006</v>
      </c>
    </row>
    <row r="163" spans="1:11" ht="12.75">
      <c r="A163" s="474"/>
      <c r="B163" s="480"/>
      <c r="C163" s="483"/>
      <c r="D163" s="486"/>
      <c r="E163" s="474"/>
      <c r="F163" s="474"/>
      <c r="G163" s="474"/>
      <c r="H163" s="46">
        <v>42814</v>
      </c>
      <c r="I163" s="99">
        <v>2006</v>
      </c>
      <c r="J163" s="46">
        <v>42814</v>
      </c>
      <c r="K163" s="99">
        <v>2006</v>
      </c>
    </row>
    <row r="164" spans="1:11" ht="12.75">
      <c r="A164" s="474"/>
      <c r="B164" s="480"/>
      <c r="C164" s="483"/>
      <c r="D164" s="486"/>
      <c r="E164" s="474"/>
      <c r="F164" s="474"/>
      <c r="G164" s="474"/>
      <c r="H164" s="46">
        <v>42845</v>
      </c>
      <c r="I164" s="99">
        <v>2006</v>
      </c>
      <c r="J164" s="46">
        <v>42843</v>
      </c>
      <c r="K164" s="99">
        <v>2006</v>
      </c>
    </row>
    <row r="165" spans="1:11" ht="12.75">
      <c r="A165" s="474"/>
      <c r="B165" s="480"/>
      <c r="C165" s="483"/>
      <c r="D165" s="486"/>
      <c r="E165" s="474"/>
      <c r="F165" s="474"/>
      <c r="G165" s="474"/>
      <c r="H165" s="46">
        <v>42875</v>
      </c>
      <c r="I165" s="99">
        <v>2006</v>
      </c>
      <c r="J165" s="46">
        <v>42877</v>
      </c>
      <c r="K165" s="99">
        <v>2006</v>
      </c>
    </row>
    <row r="166" spans="1:11" ht="12.75">
      <c r="A166" s="474"/>
      <c r="B166" s="480"/>
      <c r="C166" s="483"/>
      <c r="D166" s="486"/>
      <c r="E166" s="474"/>
      <c r="F166" s="474"/>
      <c r="G166" s="474"/>
      <c r="H166" s="46">
        <v>42906</v>
      </c>
      <c r="I166" s="99">
        <v>2006</v>
      </c>
      <c r="J166" s="46">
        <v>42905</v>
      </c>
      <c r="K166" s="99">
        <v>2006</v>
      </c>
    </row>
    <row r="167" spans="1:11" ht="12.75">
      <c r="A167" s="475"/>
      <c r="B167" s="481"/>
      <c r="C167" s="484"/>
      <c r="D167" s="487"/>
      <c r="E167" s="475"/>
      <c r="F167" s="475"/>
      <c r="G167" s="475"/>
      <c r="H167" s="46">
        <v>42936</v>
      </c>
      <c r="I167" s="99">
        <v>2006</v>
      </c>
      <c r="J167" s="46">
        <v>42936</v>
      </c>
      <c r="K167" s="99">
        <v>2006</v>
      </c>
    </row>
    <row r="168" spans="1:11" ht="12.75">
      <c r="A168" s="420">
        <v>25</v>
      </c>
      <c r="B168" s="574" t="s">
        <v>776</v>
      </c>
      <c r="C168" s="577">
        <v>2505303</v>
      </c>
      <c r="D168" s="425" t="s">
        <v>702</v>
      </c>
      <c r="E168" s="447">
        <v>133</v>
      </c>
      <c r="F168" s="527">
        <v>2261</v>
      </c>
      <c r="G168" s="527">
        <v>6783</v>
      </c>
      <c r="H168" s="21">
        <v>42786</v>
      </c>
      <c r="I168" s="290">
        <v>1356.6</v>
      </c>
      <c r="J168" s="108">
        <v>42934</v>
      </c>
      <c r="K168" s="109">
        <v>1356.6</v>
      </c>
    </row>
    <row r="169" spans="1:11" ht="12.75">
      <c r="A169" s="572"/>
      <c r="B169" s="575"/>
      <c r="C169" s="578"/>
      <c r="D169" s="492"/>
      <c r="E169" s="476"/>
      <c r="F169" s="476"/>
      <c r="G169" s="476"/>
      <c r="H169" s="21">
        <v>42814</v>
      </c>
      <c r="I169" s="22">
        <v>1356.6</v>
      </c>
      <c r="J169" s="108">
        <v>42934</v>
      </c>
      <c r="K169" s="109">
        <v>1356.6</v>
      </c>
    </row>
    <row r="170" spans="1:11" ht="12.75">
      <c r="A170" s="572"/>
      <c r="B170" s="575"/>
      <c r="C170" s="578"/>
      <c r="D170" s="492"/>
      <c r="E170" s="476"/>
      <c r="F170" s="476"/>
      <c r="G170" s="476"/>
      <c r="H170" s="21">
        <v>42845</v>
      </c>
      <c r="I170" s="22">
        <v>1356.6</v>
      </c>
      <c r="J170" s="108"/>
      <c r="K170" s="109"/>
    </row>
    <row r="171" spans="1:11" ht="12.75">
      <c r="A171" s="572"/>
      <c r="B171" s="575"/>
      <c r="C171" s="578"/>
      <c r="D171" s="492"/>
      <c r="E171" s="476"/>
      <c r="F171" s="476"/>
      <c r="G171" s="476"/>
      <c r="H171" s="21">
        <v>42875</v>
      </c>
      <c r="I171" s="22">
        <v>1356.6</v>
      </c>
      <c r="J171" s="108"/>
      <c r="K171" s="109"/>
    </row>
    <row r="172" spans="1:11" ht="12.75">
      <c r="A172" s="572"/>
      <c r="B172" s="575"/>
      <c r="C172" s="578"/>
      <c r="D172" s="492"/>
      <c r="E172" s="476"/>
      <c r="F172" s="448"/>
      <c r="G172" s="448"/>
      <c r="H172" s="21">
        <v>42906</v>
      </c>
      <c r="I172" s="22">
        <v>1356.6</v>
      </c>
      <c r="J172" s="108"/>
      <c r="K172" s="109"/>
    </row>
    <row r="173" spans="1:11" ht="12.75">
      <c r="A173" s="473">
        <v>25</v>
      </c>
      <c r="B173" s="479" t="s">
        <v>776</v>
      </c>
      <c r="C173" s="482">
        <v>2505402</v>
      </c>
      <c r="D173" s="485" t="s">
        <v>703</v>
      </c>
      <c r="E173" s="473">
        <v>540</v>
      </c>
      <c r="F173" s="530">
        <v>9180</v>
      </c>
      <c r="G173" s="530">
        <v>27540</v>
      </c>
      <c r="H173" s="46">
        <v>42786</v>
      </c>
      <c r="I173" s="289">
        <v>4590</v>
      </c>
      <c r="J173" s="48"/>
      <c r="K173" s="104"/>
    </row>
    <row r="174" spans="1:11" ht="12.75">
      <c r="A174" s="474"/>
      <c r="B174" s="480"/>
      <c r="C174" s="483"/>
      <c r="D174" s="486"/>
      <c r="E174" s="474"/>
      <c r="F174" s="530"/>
      <c r="G174" s="530"/>
      <c r="H174" s="46">
        <v>42814</v>
      </c>
      <c r="I174" s="99">
        <v>4590</v>
      </c>
      <c r="J174" s="48"/>
      <c r="K174" s="104"/>
    </row>
    <row r="175" spans="1:11" ht="12.75">
      <c r="A175" s="474"/>
      <c r="B175" s="480"/>
      <c r="C175" s="483"/>
      <c r="D175" s="486"/>
      <c r="E175" s="474"/>
      <c r="F175" s="474"/>
      <c r="G175" s="474"/>
      <c r="H175" s="46">
        <v>42845</v>
      </c>
      <c r="I175" s="99">
        <v>4590</v>
      </c>
      <c r="J175" s="48"/>
      <c r="K175" s="104"/>
    </row>
    <row r="176" spans="1:11" ht="12.75">
      <c r="A176" s="474"/>
      <c r="B176" s="480"/>
      <c r="C176" s="483"/>
      <c r="D176" s="486"/>
      <c r="E176" s="474"/>
      <c r="F176" s="474"/>
      <c r="G176" s="474"/>
      <c r="H176" s="46">
        <v>42875</v>
      </c>
      <c r="I176" s="99">
        <v>4590</v>
      </c>
      <c r="J176" s="48"/>
      <c r="K176" s="104"/>
    </row>
    <row r="177" spans="1:11" ht="12.75">
      <c r="A177" s="474"/>
      <c r="B177" s="480"/>
      <c r="C177" s="483"/>
      <c r="D177" s="486"/>
      <c r="E177" s="474"/>
      <c r="F177" s="474"/>
      <c r="G177" s="474"/>
      <c r="H177" s="46">
        <v>42906</v>
      </c>
      <c r="I177" s="99">
        <v>4590</v>
      </c>
      <c r="J177" s="48"/>
      <c r="K177" s="104"/>
    </row>
    <row r="178" spans="1:11" ht="12.75">
      <c r="A178" s="475"/>
      <c r="B178" s="481"/>
      <c r="C178" s="484"/>
      <c r="D178" s="487"/>
      <c r="E178" s="475"/>
      <c r="F178" s="475"/>
      <c r="G178" s="475"/>
      <c r="H178" s="46">
        <v>42936</v>
      </c>
      <c r="I178" s="99">
        <v>4590</v>
      </c>
      <c r="J178" s="48"/>
      <c r="K178" s="104"/>
    </row>
    <row r="179" spans="1:11" ht="12.75">
      <c r="A179" s="447">
        <v>25</v>
      </c>
      <c r="B179" s="471" t="s">
        <v>776</v>
      </c>
      <c r="C179" s="477">
        <v>2505600</v>
      </c>
      <c r="D179" s="425" t="s">
        <v>704</v>
      </c>
      <c r="E179" s="447">
        <v>481</v>
      </c>
      <c r="F179" s="529">
        <v>8177</v>
      </c>
      <c r="G179" s="529">
        <v>24531</v>
      </c>
      <c r="H179" s="21">
        <v>42786</v>
      </c>
      <c r="I179" s="290">
        <v>4088.5</v>
      </c>
      <c r="J179" s="23"/>
      <c r="K179" s="24"/>
    </row>
    <row r="180" spans="1:11" ht="12.75">
      <c r="A180" s="476"/>
      <c r="B180" s="472"/>
      <c r="C180" s="478"/>
      <c r="D180" s="492"/>
      <c r="E180" s="476"/>
      <c r="F180" s="527"/>
      <c r="G180" s="527"/>
      <c r="H180" s="21">
        <v>42814</v>
      </c>
      <c r="I180" s="22">
        <v>4088.5</v>
      </c>
      <c r="J180" s="23"/>
      <c r="K180" s="24"/>
    </row>
    <row r="181" spans="1:11" ht="12.75">
      <c r="A181" s="476"/>
      <c r="B181" s="472"/>
      <c r="C181" s="478"/>
      <c r="D181" s="492"/>
      <c r="E181" s="476"/>
      <c r="F181" s="476"/>
      <c r="G181" s="476"/>
      <c r="H181" s="21">
        <v>42845</v>
      </c>
      <c r="I181" s="22">
        <v>4088.5</v>
      </c>
      <c r="J181" s="23"/>
      <c r="K181" s="24"/>
    </row>
    <row r="182" spans="1:11" ht="12.75">
      <c r="A182" s="476"/>
      <c r="B182" s="472"/>
      <c r="C182" s="478"/>
      <c r="D182" s="492"/>
      <c r="E182" s="476"/>
      <c r="F182" s="476"/>
      <c r="G182" s="476"/>
      <c r="H182" s="21">
        <v>42875</v>
      </c>
      <c r="I182" s="22">
        <v>4088.5</v>
      </c>
      <c r="J182" s="23"/>
      <c r="K182" s="24"/>
    </row>
    <row r="183" spans="1:11" ht="12.75">
      <c r="A183" s="476"/>
      <c r="B183" s="472"/>
      <c r="C183" s="478"/>
      <c r="D183" s="492"/>
      <c r="E183" s="476"/>
      <c r="F183" s="476"/>
      <c r="G183" s="476"/>
      <c r="H183" s="21">
        <v>42906</v>
      </c>
      <c r="I183" s="22">
        <v>4088.5</v>
      </c>
      <c r="J183" s="23"/>
      <c r="K183" s="24"/>
    </row>
    <row r="184" spans="1:11" ht="12.75">
      <c r="A184" s="448"/>
      <c r="B184" s="431"/>
      <c r="C184" s="432"/>
      <c r="D184" s="453"/>
      <c r="E184" s="448"/>
      <c r="F184" s="448"/>
      <c r="G184" s="448"/>
      <c r="H184" s="21">
        <v>42936</v>
      </c>
      <c r="I184" s="22">
        <v>4088.5</v>
      </c>
      <c r="J184" s="23"/>
      <c r="K184" s="24"/>
    </row>
    <row r="185" spans="1:11" ht="12.75">
      <c r="A185" s="473">
        <v>25</v>
      </c>
      <c r="B185" s="479" t="s">
        <v>776</v>
      </c>
      <c r="C185" s="482">
        <v>2505907</v>
      </c>
      <c r="D185" s="485" t="s">
        <v>705</v>
      </c>
      <c r="E185" s="473">
        <v>169</v>
      </c>
      <c r="F185" s="528">
        <v>2873</v>
      </c>
      <c r="G185" s="530">
        <v>8619</v>
      </c>
      <c r="H185" s="46">
        <v>42786</v>
      </c>
      <c r="I185" s="289">
        <v>1436.5</v>
      </c>
      <c r="J185" s="46">
        <v>42898</v>
      </c>
      <c r="K185" s="99">
        <v>1436.5</v>
      </c>
    </row>
    <row r="186" spans="1:11" ht="12.75">
      <c r="A186" s="474"/>
      <c r="B186" s="480"/>
      <c r="C186" s="483"/>
      <c r="D186" s="486"/>
      <c r="E186" s="474"/>
      <c r="F186" s="530"/>
      <c r="G186" s="530"/>
      <c r="H186" s="46">
        <v>42814</v>
      </c>
      <c r="I186" s="99">
        <v>1436.5</v>
      </c>
      <c r="J186" s="46">
        <v>42884</v>
      </c>
      <c r="K186" s="99">
        <v>1436.5</v>
      </c>
    </row>
    <row r="187" spans="1:11" ht="12.75">
      <c r="A187" s="474"/>
      <c r="B187" s="480"/>
      <c r="C187" s="483"/>
      <c r="D187" s="486"/>
      <c r="E187" s="474"/>
      <c r="F187" s="474"/>
      <c r="G187" s="474"/>
      <c r="H187" s="46">
        <v>42845</v>
      </c>
      <c r="I187" s="99">
        <v>1436.5</v>
      </c>
      <c r="J187" s="46">
        <v>42892</v>
      </c>
      <c r="K187" s="99">
        <v>1436.5</v>
      </c>
    </row>
    <row r="188" spans="1:11" ht="12.75">
      <c r="A188" s="474"/>
      <c r="B188" s="480"/>
      <c r="C188" s="483"/>
      <c r="D188" s="486"/>
      <c r="E188" s="474"/>
      <c r="F188" s="474"/>
      <c r="G188" s="474"/>
      <c r="H188" s="46">
        <v>42875</v>
      </c>
      <c r="I188" s="99">
        <v>1436.5</v>
      </c>
      <c r="J188" s="46">
        <v>42929</v>
      </c>
      <c r="K188" s="99">
        <v>1436.5</v>
      </c>
    </row>
    <row r="189" spans="1:11" ht="12.75">
      <c r="A189" s="474"/>
      <c r="B189" s="480"/>
      <c r="C189" s="483"/>
      <c r="D189" s="486"/>
      <c r="E189" s="474"/>
      <c r="F189" s="474"/>
      <c r="G189" s="474"/>
      <c r="H189" s="46">
        <v>42906</v>
      </c>
      <c r="I189" s="99">
        <v>1436.5</v>
      </c>
      <c r="J189" s="46">
        <v>42929</v>
      </c>
      <c r="K189" s="99">
        <v>1436.5</v>
      </c>
    </row>
    <row r="190" spans="1:11" ht="12.75">
      <c r="A190" s="475"/>
      <c r="B190" s="481"/>
      <c r="C190" s="484"/>
      <c r="D190" s="487"/>
      <c r="E190" s="475"/>
      <c r="F190" s="475"/>
      <c r="G190" s="475"/>
      <c r="H190" s="46">
        <v>42936</v>
      </c>
      <c r="I190" s="99">
        <v>1436.5</v>
      </c>
      <c r="J190" s="46">
        <v>42954</v>
      </c>
      <c r="K190" s="99">
        <v>1436.5</v>
      </c>
    </row>
    <row r="191" spans="1:11" ht="12.75">
      <c r="A191" s="420">
        <v>25</v>
      </c>
      <c r="B191" s="574" t="s">
        <v>776</v>
      </c>
      <c r="C191" s="577">
        <v>2506509</v>
      </c>
      <c r="D191" s="425" t="s">
        <v>706</v>
      </c>
      <c r="E191" s="447">
        <v>310</v>
      </c>
      <c r="F191" s="529">
        <v>5270</v>
      </c>
      <c r="G191" s="527">
        <v>15810</v>
      </c>
      <c r="H191" s="21">
        <v>42786</v>
      </c>
      <c r="I191" s="290">
        <v>2635</v>
      </c>
      <c r="J191" s="228">
        <v>42810</v>
      </c>
      <c r="K191" s="160">
        <v>2635</v>
      </c>
    </row>
    <row r="192" spans="1:11" ht="12.75">
      <c r="A192" s="572"/>
      <c r="B192" s="575"/>
      <c r="C192" s="578"/>
      <c r="D192" s="492"/>
      <c r="E192" s="476"/>
      <c r="F192" s="527"/>
      <c r="G192" s="527"/>
      <c r="H192" s="21">
        <v>42814</v>
      </c>
      <c r="I192" s="22">
        <v>2635</v>
      </c>
      <c r="J192" s="228">
        <v>42810</v>
      </c>
      <c r="K192" s="160">
        <v>2635</v>
      </c>
    </row>
    <row r="193" spans="1:11" ht="12.75">
      <c r="A193" s="572"/>
      <c r="B193" s="575"/>
      <c r="C193" s="578"/>
      <c r="D193" s="492"/>
      <c r="E193" s="476"/>
      <c r="F193" s="476"/>
      <c r="G193" s="476"/>
      <c r="H193" s="21">
        <v>42845</v>
      </c>
      <c r="I193" s="22">
        <v>2635</v>
      </c>
      <c r="J193" s="228">
        <v>42837</v>
      </c>
      <c r="K193" s="160">
        <v>2635</v>
      </c>
    </row>
    <row r="194" spans="1:11" ht="12.75">
      <c r="A194" s="572"/>
      <c r="B194" s="575"/>
      <c r="C194" s="578"/>
      <c r="D194" s="492"/>
      <c r="E194" s="476"/>
      <c r="F194" s="476"/>
      <c r="G194" s="476"/>
      <c r="H194" s="21">
        <v>42875</v>
      </c>
      <c r="I194" s="22">
        <v>2635</v>
      </c>
      <c r="J194" s="228">
        <v>42865</v>
      </c>
      <c r="K194" s="160">
        <v>2635</v>
      </c>
    </row>
    <row r="195" spans="1:11" ht="12.75">
      <c r="A195" s="572"/>
      <c r="B195" s="575"/>
      <c r="C195" s="578"/>
      <c r="D195" s="492"/>
      <c r="E195" s="476"/>
      <c r="F195" s="476"/>
      <c r="G195" s="476"/>
      <c r="H195" s="21">
        <v>42906</v>
      </c>
      <c r="I195" s="22">
        <v>2635</v>
      </c>
      <c r="J195" s="228">
        <v>42900</v>
      </c>
      <c r="K195" s="160">
        <v>2635</v>
      </c>
    </row>
    <row r="196" spans="1:11" ht="12.75">
      <c r="A196" s="573"/>
      <c r="B196" s="576"/>
      <c r="C196" s="579"/>
      <c r="D196" s="453"/>
      <c r="E196" s="448"/>
      <c r="F196" s="448"/>
      <c r="G196" s="448"/>
      <c r="H196" s="21">
        <v>42936</v>
      </c>
      <c r="I196" s="22">
        <v>2635</v>
      </c>
      <c r="J196" s="228">
        <v>42921</v>
      </c>
      <c r="K196" s="160">
        <v>2635</v>
      </c>
    </row>
    <row r="197" spans="1:11" ht="12.75">
      <c r="A197" s="473">
        <v>25</v>
      </c>
      <c r="B197" s="479" t="s">
        <v>776</v>
      </c>
      <c r="C197" s="482">
        <v>2506608</v>
      </c>
      <c r="D197" s="485" t="s">
        <v>707</v>
      </c>
      <c r="E197" s="473">
        <v>494</v>
      </c>
      <c r="F197" s="528">
        <v>8398</v>
      </c>
      <c r="G197" s="530">
        <v>25194</v>
      </c>
      <c r="H197" s="46">
        <v>42786</v>
      </c>
      <c r="I197" s="289">
        <v>4199</v>
      </c>
      <c r="J197" s="48"/>
      <c r="K197" s="104"/>
    </row>
    <row r="198" spans="1:11" ht="12.75">
      <c r="A198" s="474"/>
      <c r="B198" s="480"/>
      <c r="C198" s="483"/>
      <c r="D198" s="486"/>
      <c r="E198" s="474"/>
      <c r="F198" s="530"/>
      <c r="G198" s="530"/>
      <c r="H198" s="46">
        <v>42814</v>
      </c>
      <c r="I198" s="99">
        <v>4199</v>
      </c>
      <c r="J198" s="48"/>
      <c r="K198" s="104"/>
    </row>
    <row r="199" spans="1:11" ht="12.75">
      <c r="A199" s="474"/>
      <c r="B199" s="480"/>
      <c r="C199" s="483"/>
      <c r="D199" s="486"/>
      <c r="E199" s="474"/>
      <c r="F199" s="474"/>
      <c r="G199" s="474"/>
      <c r="H199" s="46">
        <v>42845</v>
      </c>
      <c r="I199" s="99">
        <v>4199</v>
      </c>
      <c r="J199" s="48"/>
      <c r="K199" s="104"/>
    </row>
    <row r="200" spans="1:11" ht="12.75">
      <c r="A200" s="474"/>
      <c r="B200" s="480"/>
      <c r="C200" s="483"/>
      <c r="D200" s="486"/>
      <c r="E200" s="474"/>
      <c r="F200" s="474"/>
      <c r="G200" s="474"/>
      <c r="H200" s="46">
        <v>42875</v>
      </c>
      <c r="I200" s="99">
        <v>4199</v>
      </c>
      <c r="J200" s="48"/>
      <c r="K200" s="104"/>
    </row>
    <row r="201" spans="1:11" ht="12.75">
      <c r="A201" s="474"/>
      <c r="B201" s="480"/>
      <c r="C201" s="483"/>
      <c r="D201" s="486"/>
      <c r="E201" s="474"/>
      <c r="F201" s="474"/>
      <c r="G201" s="474"/>
      <c r="H201" s="46">
        <v>42906</v>
      </c>
      <c r="I201" s="99">
        <v>4199</v>
      </c>
      <c r="J201" s="48"/>
      <c r="K201" s="104"/>
    </row>
    <row r="202" spans="1:11" ht="12.75">
      <c r="A202" s="475"/>
      <c r="B202" s="481"/>
      <c r="C202" s="484"/>
      <c r="D202" s="487"/>
      <c r="E202" s="475"/>
      <c r="F202" s="475"/>
      <c r="G202" s="475"/>
      <c r="H202" s="46">
        <v>42936</v>
      </c>
      <c r="I202" s="99">
        <v>4199</v>
      </c>
      <c r="J202" s="48"/>
      <c r="K202" s="104"/>
    </row>
    <row r="203" spans="1:11" ht="12.75">
      <c r="A203" s="420">
        <v>25</v>
      </c>
      <c r="B203" s="574" t="s">
        <v>776</v>
      </c>
      <c r="C203" s="577">
        <v>2506707</v>
      </c>
      <c r="D203" s="425" t="s">
        <v>708</v>
      </c>
      <c r="E203" s="447">
        <v>463</v>
      </c>
      <c r="F203" s="529">
        <v>7871</v>
      </c>
      <c r="G203" s="527">
        <v>23613</v>
      </c>
      <c r="H203" s="21">
        <v>42786</v>
      </c>
      <c r="I203" s="290">
        <v>3935.5</v>
      </c>
      <c r="J203" s="108"/>
      <c r="K203" s="109"/>
    </row>
    <row r="204" spans="1:11" ht="12.75">
      <c r="A204" s="572"/>
      <c r="B204" s="575"/>
      <c r="C204" s="578"/>
      <c r="D204" s="492"/>
      <c r="E204" s="476"/>
      <c r="F204" s="527"/>
      <c r="G204" s="527"/>
      <c r="H204" s="21">
        <v>42814</v>
      </c>
      <c r="I204" s="22">
        <v>3935.5</v>
      </c>
      <c r="J204" s="108"/>
      <c r="K204" s="109"/>
    </row>
    <row r="205" spans="1:11" ht="12.75">
      <c r="A205" s="572"/>
      <c r="B205" s="575"/>
      <c r="C205" s="578"/>
      <c r="D205" s="492"/>
      <c r="E205" s="476"/>
      <c r="F205" s="476"/>
      <c r="G205" s="476"/>
      <c r="H205" s="21">
        <v>42845</v>
      </c>
      <c r="I205" s="22">
        <v>3935.5</v>
      </c>
      <c r="J205" s="108"/>
      <c r="K205" s="109"/>
    </row>
    <row r="206" spans="1:11" ht="12.75">
      <c r="A206" s="572"/>
      <c r="B206" s="575"/>
      <c r="C206" s="578"/>
      <c r="D206" s="492"/>
      <c r="E206" s="476"/>
      <c r="F206" s="476"/>
      <c r="G206" s="476"/>
      <c r="H206" s="21">
        <v>42875</v>
      </c>
      <c r="I206" s="22">
        <v>3935.5</v>
      </c>
      <c r="J206" s="108"/>
      <c r="K206" s="109"/>
    </row>
    <row r="207" spans="1:11" ht="12.75">
      <c r="A207" s="572"/>
      <c r="B207" s="575"/>
      <c r="C207" s="578"/>
      <c r="D207" s="492"/>
      <c r="E207" s="476"/>
      <c r="F207" s="476"/>
      <c r="G207" s="476"/>
      <c r="H207" s="21">
        <v>42906</v>
      </c>
      <c r="I207" s="22">
        <v>3935.5</v>
      </c>
      <c r="J207" s="108"/>
      <c r="K207" s="109"/>
    </row>
    <row r="208" spans="1:11" ht="12.75">
      <c r="A208" s="573"/>
      <c r="B208" s="576"/>
      <c r="C208" s="579"/>
      <c r="D208" s="453"/>
      <c r="E208" s="448"/>
      <c r="F208" s="448"/>
      <c r="G208" s="448"/>
      <c r="H208" s="21">
        <v>42936</v>
      </c>
      <c r="I208" s="22">
        <v>3935.5</v>
      </c>
      <c r="J208" s="108"/>
      <c r="K208" s="109"/>
    </row>
    <row r="209" spans="1:11" ht="12.75">
      <c r="A209" s="473">
        <v>25</v>
      </c>
      <c r="B209" s="479" t="s">
        <v>776</v>
      </c>
      <c r="C209" s="482">
        <v>2507002</v>
      </c>
      <c r="D209" s="485" t="s">
        <v>709</v>
      </c>
      <c r="E209" s="473">
        <v>381</v>
      </c>
      <c r="F209" s="528">
        <v>6477</v>
      </c>
      <c r="G209" s="530">
        <v>19431</v>
      </c>
      <c r="H209" s="46">
        <v>42786</v>
      </c>
      <c r="I209" s="289">
        <v>3238.5</v>
      </c>
      <c r="J209" s="46">
        <v>42788</v>
      </c>
      <c r="K209" s="99">
        <v>3238.5</v>
      </c>
    </row>
    <row r="210" spans="1:11" ht="12.75">
      <c r="A210" s="474"/>
      <c r="B210" s="480"/>
      <c r="C210" s="483"/>
      <c r="D210" s="486"/>
      <c r="E210" s="474"/>
      <c r="F210" s="530"/>
      <c r="G210" s="530"/>
      <c r="H210" s="46">
        <v>42814</v>
      </c>
      <c r="I210" s="99">
        <v>3238.5</v>
      </c>
      <c r="J210" s="46">
        <v>42814</v>
      </c>
      <c r="K210" s="99">
        <v>3238.5</v>
      </c>
    </row>
    <row r="211" spans="1:11" ht="12.75">
      <c r="A211" s="474"/>
      <c r="B211" s="480"/>
      <c r="C211" s="483"/>
      <c r="D211" s="486"/>
      <c r="E211" s="474"/>
      <c r="F211" s="474"/>
      <c r="G211" s="474"/>
      <c r="H211" s="46">
        <v>42845</v>
      </c>
      <c r="I211" s="99">
        <v>3238.5</v>
      </c>
      <c r="J211" s="46">
        <v>42845</v>
      </c>
      <c r="K211" s="99">
        <v>3238.5</v>
      </c>
    </row>
    <row r="212" spans="1:11" ht="12.75">
      <c r="A212" s="474"/>
      <c r="B212" s="480"/>
      <c r="C212" s="483"/>
      <c r="D212" s="486"/>
      <c r="E212" s="474"/>
      <c r="F212" s="474"/>
      <c r="G212" s="474"/>
      <c r="H212" s="46">
        <v>42875</v>
      </c>
      <c r="I212" s="99">
        <v>3238.5</v>
      </c>
      <c r="J212" s="46">
        <v>42873</v>
      </c>
      <c r="K212" s="99">
        <v>3238.5</v>
      </c>
    </row>
    <row r="213" spans="1:11" ht="12.75">
      <c r="A213" s="474"/>
      <c r="B213" s="480"/>
      <c r="C213" s="483"/>
      <c r="D213" s="486"/>
      <c r="E213" s="474"/>
      <c r="F213" s="474"/>
      <c r="G213" s="474"/>
      <c r="H213" s="46">
        <v>42906</v>
      </c>
      <c r="I213" s="99">
        <v>3238.5</v>
      </c>
      <c r="J213" s="46">
        <v>42905</v>
      </c>
      <c r="K213" s="99">
        <v>3238.5</v>
      </c>
    </row>
    <row r="214" spans="1:11" ht="12.75">
      <c r="A214" s="475"/>
      <c r="B214" s="481"/>
      <c r="C214" s="484"/>
      <c r="D214" s="487"/>
      <c r="E214" s="475"/>
      <c r="F214" s="475"/>
      <c r="G214" s="475"/>
      <c r="H214" s="46">
        <v>42936</v>
      </c>
      <c r="I214" s="99">
        <v>3238.5</v>
      </c>
      <c r="J214" s="46">
        <v>42934</v>
      </c>
      <c r="K214" s="99">
        <v>3238.5</v>
      </c>
    </row>
    <row r="215" spans="1:11" ht="12.75">
      <c r="A215" s="420">
        <v>25</v>
      </c>
      <c r="B215" s="574" t="s">
        <v>776</v>
      </c>
      <c r="C215" s="577">
        <v>2507408</v>
      </c>
      <c r="D215" s="425" t="s">
        <v>710</v>
      </c>
      <c r="E215" s="447">
        <v>268</v>
      </c>
      <c r="F215" s="529">
        <v>4556</v>
      </c>
      <c r="G215" s="527">
        <v>13668</v>
      </c>
      <c r="H215" s="21">
        <v>42786</v>
      </c>
      <c r="I215" s="290">
        <v>2278</v>
      </c>
      <c r="J215" s="23"/>
      <c r="K215" s="160"/>
    </row>
    <row r="216" spans="1:11" ht="12.75">
      <c r="A216" s="572"/>
      <c r="B216" s="575"/>
      <c r="C216" s="578"/>
      <c r="D216" s="492"/>
      <c r="E216" s="476"/>
      <c r="F216" s="527"/>
      <c r="G216" s="527"/>
      <c r="H216" s="21">
        <v>42814</v>
      </c>
      <c r="I216" s="22">
        <v>2278</v>
      </c>
      <c r="J216" s="23"/>
      <c r="K216" s="160"/>
    </row>
    <row r="217" spans="1:11" ht="12.75">
      <c r="A217" s="572"/>
      <c r="B217" s="575"/>
      <c r="C217" s="578"/>
      <c r="D217" s="492"/>
      <c r="E217" s="476"/>
      <c r="F217" s="476"/>
      <c r="G217" s="476"/>
      <c r="H217" s="21">
        <v>42845</v>
      </c>
      <c r="I217" s="22">
        <v>2278</v>
      </c>
      <c r="J217" s="23"/>
      <c r="K217" s="160"/>
    </row>
    <row r="218" spans="1:11" ht="12.75">
      <c r="A218" s="572"/>
      <c r="B218" s="575"/>
      <c r="C218" s="578"/>
      <c r="D218" s="492"/>
      <c r="E218" s="476"/>
      <c r="F218" s="476"/>
      <c r="G218" s="476"/>
      <c r="H218" s="21">
        <v>42875</v>
      </c>
      <c r="I218" s="22">
        <v>2278</v>
      </c>
      <c r="J218" s="23"/>
      <c r="K218" s="160"/>
    </row>
    <row r="219" spans="1:11" ht="12.75">
      <c r="A219" s="572"/>
      <c r="B219" s="575"/>
      <c r="C219" s="578"/>
      <c r="D219" s="492"/>
      <c r="E219" s="476"/>
      <c r="F219" s="476"/>
      <c r="G219" s="476"/>
      <c r="H219" s="21">
        <v>42906</v>
      </c>
      <c r="I219" s="22">
        <v>2278</v>
      </c>
      <c r="J219" s="23"/>
      <c r="K219" s="160"/>
    </row>
    <row r="220" spans="1:11" ht="12.75">
      <c r="A220" s="572"/>
      <c r="B220" s="575"/>
      <c r="C220" s="578"/>
      <c r="D220" s="492"/>
      <c r="E220" s="476"/>
      <c r="F220" s="448"/>
      <c r="G220" s="448"/>
      <c r="H220" s="21">
        <v>42936</v>
      </c>
      <c r="I220" s="22">
        <v>2278</v>
      </c>
      <c r="J220" s="23"/>
      <c r="K220" s="160"/>
    </row>
    <row r="221" spans="1:11" ht="12.75">
      <c r="A221" s="473">
        <v>25</v>
      </c>
      <c r="B221" s="479" t="s">
        <v>776</v>
      </c>
      <c r="C221" s="482">
        <v>2507804</v>
      </c>
      <c r="D221" s="485" t="s">
        <v>711</v>
      </c>
      <c r="E221" s="473">
        <v>362</v>
      </c>
      <c r="F221" s="528">
        <v>6154</v>
      </c>
      <c r="G221" s="530">
        <v>18462</v>
      </c>
      <c r="H221" s="46">
        <v>42786</v>
      </c>
      <c r="I221" s="289">
        <v>3077</v>
      </c>
      <c r="J221" s="48">
        <v>42786</v>
      </c>
      <c r="K221" s="104">
        <v>3077</v>
      </c>
    </row>
    <row r="222" spans="1:11" ht="12.75">
      <c r="A222" s="474"/>
      <c r="B222" s="480"/>
      <c r="C222" s="483"/>
      <c r="D222" s="486"/>
      <c r="E222" s="474"/>
      <c r="F222" s="530"/>
      <c r="G222" s="530"/>
      <c r="H222" s="46">
        <v>42814</v>
      </c>
      <c r="I222" s="99">
        <v>3077</v>
      </c>
      <c r="J222" s="48">
        <v>42814</v>
      </c>
      <c r="K222" s="104">
        <v>3077</v>
      </c>
    </row>
    <row r="223" spans="1:11" ht="12.75">
      <c r="A223" s="474"/>
      <c r="B223" s="480"/>
      <c r="C223" s="483"/>
      <c r="D223" s="486"/>
      <c r="E223" s="474"/>
      <c r="F223" s="474"/>
      <c r="G223" s="474"/>
      <c r="H223" s="46">
        <v>42845</v>
      </c>
      <c r="I223" s="99">
        <v>3077</v>
      </c>
      <c r="J223" s="48">
        <v>42837</v>
      </c>
      <c r="K223" s="104">
        <v>3077</v>
      </c>
    </row>
    <row r="224" spans="1:11" ht="12.75">
      <c r="A224" s="474"/>
      <c r="B224" s="480"/>
      <c r="C224" s="483"/>
      <c r="D224" s="486"/>
      <c r="E224" s="474"/>
      <c r="F224" s="474"/>
      <c r="G224" s="474"/>
      <c r="H224" s="46">
        <v>42875</v>
      </c>
      <c r="I224" s="99">
        <v>3077</v>
      </c>
      <c r="J224" s="48">
        <v>42866</v>
      </c>
      <c r="K224" s="104">
        <v>3077</v>
      </c>
    </row>
    <row r="225" spans="1:11" ht="12.75">
      <c r="A225" s="474"/>
      <c r="B225" s="480"/>
      <c r="C225" s="483"/>
      <c r="D225" s="486"/>
      <c r="E225" s="474"/>
      <c r="F225" s="474"/>
      <c r="G225" s="474"/>
      <c r="H225" s="46">
        <v>42906</v>
      </c>
      <c r="I225" s="99">
        <v>3077</v>
      </c>
      <c r="J225" s="48">
        <v>42899</v>
      </c>
      <c r="K225" s="104">
        <v>3077</v>
      </c>
    </row>
    <row r="226" spans="1:11" ht="12.75">
      <c r="A226" s="475"/>
      <c r="B226" s="481"/>
      <c r="C226" s="484"/>
      <c r="D226" s="487"/>
      <c r="E226" s="475"/>
      <c r="F226" s="475"/>
      <c r="G226" s="475"/>
      <c r="H226" s="46">
        <v>42936</v>
      </c>
      <c r="I226" s="99">
        <v>3077</v>
      </c>
      <c r="J226" s="48">
        <v>42928</v>
      </c>
      <c r="K226" s="104">
        <v>3077</v>
      </c>
    </row>
    <row r="227" spans="1:11" ht="12.75">
      <c r="A227" s="420">
        <v>25</v>
      </c>
      <c r="B227" s="574" t="s">
        <v>776</v>
      </c>
      <c r="C227" s="577">
        <v>2508000</v>
      </c>
      <c r="D227" s="425" t="s">
        <v>712</v>
      </c>
      <c r="E227" s="447">
        <v>1072</v>
      </c>
      <c r="F227" s="529">
        <v>18224</v>
      </c>
      <c r="G227" s="527">
        <v>54672</v>
      </c>
      <c r="H227" s="21">
        <v>42786</v>
      </c>
      <c r="I227" s="290">
        <v>9112</v>
      </c>
      <c r="J227" s="21"/>
      <c r="K227" s="22"/>
    </row>
    <row r="228" spans="1:11" ht="12.75">
      <c r="A228" s="572"/>
      <c r="B228" s="575"/>
      <c r="C228" s="578"/>
      <c r="D228" s="492"/>
      <c r="E228" s="476"/>
      <c r="F228" s="527"/>
      <c r="G228" s="527"/>
      <c r="H228" s="21">
        <v>42814</v>
      </c>
      <c r="I228" s="22">
        <v>9112</v>
      </c>
      <c r="J228" s="21"/>
      <c r="K228" s="22"/>
    </row>
    <row r="229" spans="1:11" ht="12.75">
      <c r="A229" s="572"/>
      <c r="B229" s="575"/>
      <c r="C229" s="578"/>
      <c r="D229" s="492"/>
      <c r="E229" s="476"/>
      <c r="F229" s="476"/>
      <c r="G229" s="476"/>
      <c r="H229" s="21">
        <v>42845</v>
      </c>
      <c r="I229" s="22">
        <v>9112</v>
      </c>
      <c r="J229" s="21"/>
      <c r="K229" s="22"/>
    </row>
    <row r="230" spans="1:11" ht="12.75">
      <c r="A230" s="572"/>
      <c r="B230" s="575"/>
      <c r="C230" s="578"/>
      <c r="D230" s="492"/>
      <c r="E230" s="476"/>
      <c r="F230" s="476"/>
      <c r="G230" s="476"/>
      <c r="H230" s="21">
        <v>42875</v>
      </c>
      <c r="I230" s="22">
        <v>9112</v>
      </c>
      <c r="J230" s="21"/>
      <c r="K230" s="22"/>
    </row>
    <row r="231" spans="1:11" ht="12.75">
      <c r="A231" s="572"/>
      <c r="B231" s="575"/>
      <c r="C231" s="578"/>
      <c r="D231" s="492"/>
      <c r="E231" s="476"/>
      <c r="F231" s="476"/>
      <c r="G231" s="476"/>
      <c r="H231" s="21">
        <v>42906</v>
      </c>
      <c r="I231" s="22">
        <v>9112</v>
      </c>
      <c r="J231" s="21"/>
      <c r="K231" s="22"/>
    </row>
    <row r="232" spans="1:11" ht="12.75">
      <c r="A232" s="573"/>
      <c r="B232" s="576"/>
      <c r="C232" s="579"/>
      <c r="D232" s="453"/>
      <c r="E232" s="448"/>
      <c r="F232" s="448"/>
      <c r="G232" s="448"/>
      <c r="H232" s="21">
        <v>42936</v>
      </c>
      <c r="I232" s="22">
        <v>9112</v>
      </c>
      <c r="J232" s="21"/>
      <c r="K232" s="22"/>
    </row>
    <row r="233" spans="1:11" ht="12.75">
      <c r="A233" s="473">
        <v>25</v>
      </c>
      <c r="B233" s="479" t="s">
        <v>776</v>
      </c>
      <c r="C233" s="482">
        <v>2508406</v>
      </c>
      <c r="D233" s="485" t="s">
        <v>713</v>
      </c>
      <c r="E233" s="473">
        <v>224</v>
      </c>
      <c r="F233" s="528">
        <v>3808</v>
      </c>
      <c r="G233" s="530">
        <v>11424</v>
      </c>
      <c r="H233" s="46">
        <v>42786</v>
      </c>
      <c r="I233" s="289">
        <v>1904</v>
      </c>
      <c r="J233" s="48">
        <v>42786</v>
      </c>
      <c r="K233" s="104">
        <v>1904</v>
      </c>
    </row>
    <row r="234" spans="1:11" ht="12.75">
      <c r="A234" s="474"/>
      <c r="B234" s="480"/>
      <c r="C234" s="483"/>
      <c r="D234" s="486"/>
      <c r="E234" s="474"/>
      <c r="F234" s="530"/>
      <c r="G234" s="530"/>
      <c r="H234" s="46">
        <v>42814</v>
      </c>
      <c r="I234" s="99">
        <v>1904</v>
      </c>
      <c r="J234" s="48">
        <v>42814</v>
      </c>
      <c r="K234" s="104">
        <v>1904</v>
      </c>
    </row>
    <row r="235" spans="1:11" ht="12.75">
      <c r="A235" s="474"/>
      <c r="B235" s="480"/>
      <c r="C235" s="483"/>
      <c r="D235" s="486"/>
      <c r="E235" s="474"/>
      <c r="F235" s="474"/>
      <c r="G235" s="474"/>
      <c r="H235" s="46">
        <v>42845</v>
      </c>
      <c r="I235" s="99">
        <v>1904</v>
      </c>
      <c r="J235" s="48">
        <v>42955</v>
      </c>
      <c r="K235" s="104">
        <v>1904</v>
      </c>
    </row>
    <row r="236" spans="1:11" ht="12.75">
      <c r="A236" s="474"/>
      <c r="B236" s="480"/>
      <c r="C236" s="483"/>
      <c r="D236" s="486"/>
      <c r="E236" s="474"/>
      <c r="F236" s="474"/>
      <c r="G236" s="474"/>
      <c r="H236" s="46">
        <v>42875</v>
      </c>
      <c r="I236" s="99">
        <v>1904</v>
      </c>
      <c r="J236" s="48">
        <v>42867</v>
      </c>
      <c r="K236" s="104">
        <v>1904</v>
      </c>
    </row>
    <row r="237" spans="1:11" ht="12.75">
      <c r="A237" s="474"/>
      <c r="B237" s="480"/>
      <c r="C237" s="483"/>
      <c r="D237" s="486"/>
      <c r="E237" s="474"/>
      <c r="F237" s="474"/>
      <c r="G237" s="474"/>
      <c r="H237" s="46">
        <v>42906</v>
      </c>
      <c r="I237" s="99">
        <v>1904</v>
      </c>
      <c r="J237" s="48">
        <v>42867</v>
      </c>
      <c r="K237" s="104">
        <v>1904</v>
      </c>
    </row>
    <row r="238" spans="1:11" ht="12.75">
      <c r="A238" s="475"/>
      <c r="B238" s="481"/>
      <c r="C238" s="484"/>
      <c r="D238" s="487"/>
      <c r="E238" s="475"/>
      <c r="F238" s="475"/>
      <c r="G238" s="475"/>
      <c r="H238" s="46">
        <v>42936</v>
      </c>
      <c r="I238" s="99">
        <v>1904</v>
      </c>
      <c r="J238" s="48">
        <v>42943</v>
      </c>
      <c r="K238" s="104">
        <v>1904</v>
      </c>
    </row>
    <row r="239" spans="1:11" ht="12.75">
      <c r="A239" s="420">
        <v>25</v>
      </c>
      <c r="B239" s="574" t="s">
        <v>776</v>
      </c>
      <c r="C239" s="577">
        <v>2508505</v>
      </c>
      <c r="D239" s="425" t="s">
        <v>714</v>
      </c>
      <c r="E239" s="447">
        <v>673</v>
      </c>
      <c r="F239" s="529">
        <v>11441</v>
      </c>
      <c r="G239" s="527">
        <v>34323</v>
      </c>
      <c r="H239" s="21">
        <v>42786</v>
      </c>
      <c r="I239" s="290">
        <v>5720.5</v>
      </c>
      <c r="J239" s="108">
        <v>42786</v>
      </c>
      <c r="K239" s="109">
        <v>5720.5</v>
      </c>
    </row>
    <row r="240" spans="1:11" ht="12.75">
      <c r="A240" s="572"/>
      <c r="B240" s="575"/>
      <c r="C240" s="578"/>
      <c r="D240" s="492"/>
      <c r="E240" s="476"/>
      <c r="F240" s="527"/>
      <c r="G240" s="527"/>
      <c r="H240" s="21">
        <v>42814</v>
      </c>
      <c r="I240" s="22">
        <v>5720.5</v>
      </c>
      <c r="J240" s="108">
        <v>42865</v>
      </c>
      <c r="K240" s="109">
        <v>5720.5</v>
      </c>
    </row>
    <row r="241" spans="1:11" ht="12.75">
      <c r="A241" s="572"/>
      <c r="B241" s="575"/>
      <c r="C241" s="578"/>
      <c r="D241" s="492"/>
      <c r="E241" s="476"/>
      <c r="F241" s="476"/>
      <c r="G241" s="476"/>
      <c r="H241" s="21">
        <v>42845</v>
      </c>
      <c r="I241" s="22">
        <v>5720.5</v>
      </c>
      <c r="J241" s="108">
        <v>42835</v>
      </c>
      <c r="K241" s="109">
        <v>5720.5</v>
      </c>
    </row>
    <row r="242" spans="1:11" ht="12.75">
      <c r="A242" s="572"/>
      <c r="B242" s="575"/>
      <c r="C242" s="578"/>
      <c r="D242" s="492"/>
      <c r="E242" s="476"/>
      <c r="F242" s="476"/>
      <c r="G242" s="476"/>
      <c r="H242" s="21">
        <v>42875</v>
      </c>
      <c r="I242" s="22">
        <v>5720.5</v>
      </c>
      <c r="J242" s="108">
        <v>42865</v>
      </c>
      <c r="K242" s="109">
        <v>5720.5</v>
      </c>
    </row>
    <row r="243" spans="1:11" ht="12.75">
      <c r="A243" s="572"/>
      <c r="B243" s="575"/>
      <c r="C243" s="578"/>
      <c r="D243" s="492"/>
      <c r="E243" s="476"/>
      <c r="F243" s="476"/>
      <c r="G243" s="476"/>
      <c r="H243" s="21">
        <v>42906</v>
      </c>
      <c r="I243" s="22">
        <v>5720.5</v>
      </c>
      <c r="J243" s="108">
        <v>42926</v>
      </c>
      <c r="K243" s="109">
        <v>5720.5</v>
      </c>
    </row>
    <row r="244" spans="1:11" ht="12.75">
      <c r="A244" s="573"/>
      <c r="B244" s="576"/>
      <c r="C244" s="579"/>
      <c r="D244" s="453"/>
      <c r="E244" s="448"/>
      <c r="F244" s="448"/>
      <c r="G244" s="448"/>
      <c r="H244" s="21">
        <v>42936</v>
      </c>
      <c r="I244" s="22">
        <v>5720.5</v>
      </c>
      <c r="J244" s="108">
        <v>42926</v>
      </c>
      <c r="K244" s="109">
        <v>5720.5</v>
      </c>
    </row>
    <row r="245" spans="1:11" ht="12.75">
      <c r="A245" s="473">
        <v>25</v>
      </c>
      <c r="B245" s="479" t="s">
        <v>776</v>
      </c>
      <c r="C245" s="482">
        <v>2508703</v>
      </c>
      <c r="D245" s="485" t="s">
        <v>715</v>
      </c>
      <c r="E245" s="473">
        <v>292</v>
      </c>
      <c r="F245" s="528">
        <v>4964</v>
      </c>
      <c r="G245" s="530">
        <v>14892</v>
      </c>
      <c r="H245" s="46">
        <v>42786</v>
      </c>
      <c r="I245" s="289">
        <v>2482</v>
      </c>
      <c r="J245" s="46">
        <v>42789</v>
      </c>
      <c r="K245" s="99">
        <v>2482</v>
      </c>
    </row>
    <row r="246" spans="1:11" ht="12.75">
      <c r="A246" s="474"/>
      <c r="B246" s="480"/>
      <c r="C246" s="483"/>
      <c r="D246" s="486"/>
      <c r="E246" s="474"/>
      <c r="F246" s="530"/>
      <c r="G246" s="530"/>
      <c r="H246" s="46">
        <v>42814</v>
      </c>
      <c r="I246" s="99">
        <v>2482</v>
      </c>
      <c r="J246" s="46">
        <v>42814</v>
      </c>
      <c r="K246" s="99">
        <v>2482</v>
      </c>
    </row>
    <row r="247" spans="1:11" ht="12.75">
      <c r="A247" s="474"/>
      <c r="B247" s="480"/>
      <c r="C247" s="483"/>
      <c r="D247" s="486"/>
      <c r="E247" s="474"/>
      <c r="F247" s="474"/>
      <c r="G247" s="474"/>
      <c r="H247" s="46">
        <v>42845</v>
      </c>
      <c r="I247" s="99">
        <v>2482</v>
      </c>
      <c r="J247" s="46">
        <v>42844</v>
      </c>
      <c r="K247" s="99">
        <v>2482</v>
      </c>
    </row>
    <row r="248" spans="1:11" ht="12.75">
      <c r="A248" s="474"/>
      <c r="B248" s="480"/>
      <c r="C248" s="483"/>
      <c r="D248" s="486"/>
      <c r="E248" s="474"/>
      <c r="F248" s="474"/>
      <c r="G248" s="474"/>
      <c r="H248" s="46">
        <v>42875</v>
      </c>
      <c r="I248" s="99">
        <v>2482</v>
      </c>
      <c r="J248" s="46">
        <v>42878</v>
      </c>
      <c r="K248" s="99">
        <v>2482</v>
      </c>
    </row>
    <row r="249" spans="1:11" ht="12.75">
      <c r="A249" s="474"/>
      <c r="B249" s="480"/>
      <c r="C249" s="483"/>
      <c r="D249" s="486"/>
      <c r="E249" s="474"/>
      <c r="F249" s="474"/>
      <c r="G249" s="474"/>
      <c r="H249" s="46">
        <v>42906</v>
      </c>
      <c r="I249" s="99">
        <v>2482</v>
      </c>
      <c r="J249" s="46">
        <v>42914</v>
      </c>
      <c r="K249" s="99">
        <v>2482</v>
      </c>
    </row>
    <row r="250" spans="1:11" ht="12.75">
      <c r="A250" s="475"/>
      <c r="B250" s="481"/>
      <c r="C250" s="484"/>
      <c r="D250" s="487"/>
      <c r="E250" s="475"/>
      <c r="F250" s="475"/>
      <c r="G250" s="475"/>
      <c r="H250" s="46">
        <v>42936</v>
      </c>
      <c r="I250" s="99">
        <v>2482</v>
      </c>
      <c r="J250" s="46">
        <v>42936</v>
      </c>
      <c r="K250" s="99">
        <v>2482</v>
      </c>
    </row>
    <row r="251" spans="1:11" ht="12.75">
      <c r="A251" s="559">
        <v>25</v>
      </c>
      <c r="B251" s="560" t="s">
        <v>776</v>
      </c>
      <c r="C251" s="563">
        <v>2508802</v>
      </c>
      <c r="D251" s="557" t="s">
        <v>716</v>
      </c>
      <c r="E251" s="559">
        <v>145</v>
      </c>
      <c r="F251" s="556">
        <v>2465</v>
      </c>
      <c r="G251" s="527">
        <v>7395</v>
      </c>
      <c r="H251" s="21">
        <v>42786</v>
      </c>
      <c r="I251" s="290">
        <v>1232.5</v>
      </c>
      <c r="J251" s="16"/>
      <c r="K251" s="143"/>
    </row>
    <row r="252" spans="1:11" ht="12.75">
      <c r="A252" s="460"/>
      <c r="B252" s="561"/>
      <c r="C252" s="464"/>
      <c r="D252" s="558"/>
      <c r="E252" s="460"/>
      <c r="F252" s="531"/>
      <c r="G252" s="527"/>
      <c r="H252" s="21">
        <v>42814</v>
      </c>
      <c r="I252" s="22">
        <v>1232.5</v>
      </c>
      <c r="J252" s="16">
        <v>42885</v>
      </c>
      <c r="K252" s="143">
        <v>1232.5</v>
      </c>
    </row>
    <row r="253" spans="1:11" ht="12.75">
      <c r="A253" s="460"/>
      <c r="B253" s="561"/>
      <c r="C253" s="464"/>
      <c r="D253" s="558"/>
      <c r="E253" s="460"/>
      <c r="F253" s="460"/>
      <c r="G253" s="476"/>
      <c r="H253" s="21">
        <v>42845</v>
      </c>
      <c r="I253" s="22">
        <v>1232.5</v>
      </c>
      <c r="J253" s="16"/>
      <c r="K253" s="143"/>
    </row>
    <row r="254" spans="1:11" ht="12.75">
      <c r="A254" s="460"/>
      <c r="B254" s="561"/>
      <c r="C254" s="464"/>
      <c r="D254" s="558"/>
      <c r="E254" s="460"/>
      <c r="F254" s="460"/>
      <c r="G254" s="476"/>
      <c r="H254" s="21">
        <v>42875</v>
      </c>
      <c r="I254" s="22">
        <v>1232.5</v>
      </c>
      <c r="J254" s="16">
        <v>42894</v>
      </c>
      <c r="K254" s="143">
        <v>1232.5</v>
      </c>
    </row>
    <row r="255" spans="1:11" ht="12.75">
      <c r="A255" s="460"/>
      <c r="B255" s="561"/>
      <c r="C255" s="464"/>
      <c r="D255" s="558"/>
      <c r="E255" s="460"/>
      <c r="F255" s="460"/>
      <c r="G255" s="476"/>
      <c r="H255" s="21">
        <v>42906</v>
      </c>
      <c r="I255" s="22">
        <v>1232.5</v>
      </c>
      <c r="J255" s="16"/>
      <c r="K255" s="143"/>
    </row>
    <row r="256" spans="1:11" ht="12.75">
      <c r="A256" s="462"/>
      <c r="B256" s="562"/>
      <c r="C256" s="564"/>
      <c r="D256" s="466"/>
      <c r="E256" s="462"/>
      <c r="F256" s="462"/>
      <c r="G256" s="448"/>
      <c r="H256" s="21">
        <v>42936</v>
      </c>
      <c r="I256" s="22">
        <v>1232.5</v>
      </c>
      <c r="J256" s="16"/>
      <c r="K256" s="143"/>
    </row>
    <row r="257" spans="1:11" ht="12.75">
      <c r="A257" s="473">
        <v>25</v>
      </c>
      <c r="B257" s="479" t="s">
        <v>776</v>
      </c>
      <c r="C257" s="482">
        <v>2509008</v>
      </c>
      <c r="D257" s="485" t="s">
        <v>717</v>
      </c>
      <c r="E257" s="473">
        <v>1116</v>
      </c>
      <c r="F257" s="528">
        <v>18972</v>
      </c>
      <c r="G257" s="530">
        <v>56916</v>
      </c>
      <c r="H257" s="46">
        <v>42786</v>
      </c>
      <c r="I257" s="289">
        <v>9486</v>
      </c>
      <c r="J257" s="46">
        <v>42786</v>
      </c>
      <c r="K257" s="99">
        <v>9486</v>
      </c>
    </row>
    <row r="258" spans="1:11" ht="12.75">
      <c r="A258" s="474"/>
      <c r="B258" s="480"/>
      <c r="C258" s="483"/>
      <c r="D258" s="486"/>
      <c r="E258" s="474"/>
      <c r="F258" s="530"/>
      <c r="G258" s="530"/>
      <c r="H258" s="46">
        <v>42814</v>
      </c>
      <c r="I258" s="99">
        <v>9486</v>
      </c>
      <c r="J258" s="46">
        <v>42811</v>
      </c>
      <c r="K258" s="99">
        <v>9486</v>
      </c>
    </row>
    <row r="259" spans="1:11" ht="12.75">
      <c r="A259" s="474"/>
      <c r="B259" s="480"/>
      <c r="C259" s="483"/>
      <c r="D259" s="486"/>
      <c r="E259" s="474"/>
      <c r="F259" s="474"/>
      <c r="G259" s="474"/>
      <c r="H259" s="46">
        <v>42845</v>
      </c>
      <c r="I259" s="99">
        <v>9486</v>
      </c>
      <c r="J259" s="46">
        <v>42844</v>
      </c>
      <c r="K259" s="99">
        <v>9486</v>
      </c>
    </row>
    <row r="260" spans="1:11" ht="12.75">
      <c r="A260" s="474"/>
      <c r="B260" s="480"/>
      <c r="C260" s="483"/>
      <c r="D260" s="486"/>
      <c r="E260" s="474"/>
      <c r="F260" s="474"/>
      <c r="G260" s="474"/>
      <c r="H260" s="46">
        <v>42875</v>
      </c>
      <c r="I260" s="99">
        <v>9486</v>
      </c>
      <c r="J260" s="46">
        <v>42877</v>
      </c>
      <c r="K260" s="99">
        <v>9486</v>
      </c>
    </row>
    <row r="261" spans="1:11" ht="12.75">
      <c r="A261" s="474"/>
      <c r="B261" s="480"/>
      <c r="C261" s="483"/>
      <c r="D261" s="486"/>
      <c r="E261" s="474"/>
      <c r="F261" s="474"/>
      <c r="G261" s="474"/>
      <c r="H261" s="46">
        <v>42906</v>
      </c>
      <c r="I261" s="99">
        <v>9486</v>
      </c>
      <c r="J261" s="46">
        <v>42905</v>
      </c>
      <c r="K261" s="99">
        <v>9486</v>
      </c>
    </row>
    <row r="262" spans="1:11" ht="12.75">
      <c r="A262" s="475"/>
      <c r="B262" s="481"/>
      <c r="C262" s="484"/>
      <c r="D262" s="487"/>
      <c r="E262" s="475"/>
      <c r="F262" s="475"/>
      <c r="G262" s="475"/>
      <c r="H262" s="46">
        <v>42936</v>
      </c>
      <c r="I262" s="99">
        <v>9486</v>
      </c>
      <c r="J262" s="46">
        <v>42935</v>
      </c>
      <c r="K262" s="99">
        <v>9486</v>
      </c>
    </row>
    <row r="263" spans="1:11" ht="12.75">
      <c r="A263" s="559">
        <v>25</v>
      </c>
      <c r="B263" s="560" t="s">
        <v>776</v>
      </c>
      <c r="C263" s="563">
        <v>2509156</v>
      </c>
      <c r="D263" s="557" t="s">
        <v>718</v>
      </c>
      <c r="E263" s="559">
        <v>97</v>
      </c>
      <c r="F263" s="556">
        <v>1649</v>
      </c>
      <c r="G263" s="527">
        <v>4947</v>
      </c>
      <c r="H263" s="21">
        <v>42786</v>
      </c>
      <c r="I263" s="290">
        <v>989.4</v>
      </c>
      <c r="J263" s="157">
        <v>42913</v>
      </c>
      <c r="K263" s="150">
        <v>989.4</v>
      </c>
    </row>
    <row r="264" spans="1:11" ht="12.75">
      <c r="A264" s="460"/>
      <c r="B264" s="561"/>
      <c r="C264" s="464"/>
      <c r="D264" s="558"/>
      <c r="E264" s="460"/>
      <c r="F264" s="531"/>
      <c r="G264" s="527"/>
      <c r="H264" s="21">
        <v>42814</v>
      </c>
      <c r="I264" s="22">
        <v>989.4</v>
      </c>
      <c r="J264" s="157">
        <v>42913</v>
      </c>
      <c r="K264" s="150">
        <v>989.4</v>
      </c>
    </row>
    <row r="265" spans="1:11" ht="12.75">
      <c r="A265" s="460"/>
      <c r="B265" s="561"/>
      <c r="C265" s="464"/>
      <c r="D265" s="558"/>
      <c r="E265" s="460"/>
      <c r="F265" s="460"/>
      <c r="G265" s="476"/>
      <c r="H265" s="21">
        <v>42845</v>
      </c>
      <c r="I265" s="22">
        <v>989.4</v>
      </c>
      <c r="J265" s="184">
        <v>42922</v>
      </c>
      <c r="K265" s="111">
        <v>989.4</v>
      </c>
    </row>
    <row r="266" spans="1:11" ht="12.75">
      <c r="A266" s="460"/>
      <c r="B266" s="561"/>
      <c r="C266" s="464"/>
      <c r="D266" s="558"/>
      <c r="E266" s="460"/>
      <c r="F266" s="460"/>
      <c r="G266" s="476"/>
      <c r="H266" s="21">
        <v>42875</v>
      </c>
      <c r="I266" s="22">
        <v>989.4</v>
      </c>
      <c r="J266" s="16">
        <v>42922</v>
      </c>
      <c r="K266" s="150">
        <v>989.4</v>
      </c>
    </row>
    <row r="267" spans="1:11" ht="12.75">
      <c r="A267" s="462"/>
      <c r="B267" s="562"/>
      <c r="C267" s="564"/>
      <c r="D267" s="466"/>
      <c r="E267" s="462"/>
      <c r="F267" s="462"/>
      <c r="G267" s="448"/>
      <c r="H267" s="21">
        <v>42906</v>
      </c>
      <c r="I267" s="22">
        <v>989.4</v>
      </c>
      <c r="J267" s="16">
        <v>42922</v>
      </c>
      <c r="K267" s="143">
        <v>989.4</v>
      </c>
    </row>
    <row r="268" spans="1:11" ht="12.75">
      <c r="A268" s="473">
        <v>25</v>
      </c>
      <c r="B268" s="479" t="s">
        <v>776</v>
      </c>
      <c r="C268" s="482">
        <v>2509370</v>
      </c>
      <c r="D268" s="485" t="s">
        <v>719</v>
      </c>
      <c r="E268" s="473">
        <v>316</v>
      </c>
      <c r="F268" s="528">
        <v>5372</v>
      </c>
      <c r="G268" s="530">
        <v>16116</v>
      </c>
      <c r="H268" s="46">
        <v>42786</v>
      </c>
      <c r="I268" s="289">
        <v>2686</v>
      </c>
      <c r="J268" s="46">
        <v>42852</v>
      </c>
      <c r="K268" s="99">
        <v>2686</v>
      </c>
    </row>
    <row r="269" spans="1:11" ht="12.75">
      <c r="A269" s="474"/>
      <c r="B269" s="480"/>
      <c r="C269" s="483"/>
      <c r="D269" s="486"/>
      <c r="E269" s="474"/>
      <c r="F269" s="474"/>
      <c r="G269" s="474"/>
      <c r="H269" s="46">
        <v>42814</v>
      </c>
      <c r="I269" s="99">
        <v>2686</v>
      </c>
      <c r="J269" s="46">
        <v>42852</v>
      </c>
      <c r="K269" s="99">
        <v>2686</v>
      </c>
    </row>
    <row r="270" spans="1:11" ht="12.75">
      <c r="A270" s="474"/>
      <c r="B270" s="480"/>
      <c r="C270" s="483"/>
      <c r="D270" s="486"/>
      <c r="E270" s="474"/>
      <c r="F270" s="530"/>
      <c r="G270" s="530"/>
      <c r="H270" s="46">
        <v>42845</v>
      </c>
      <c r="I270" s="99">
        <v>2686</v>
      </c>
      <c r="J270" s="46"/>
      <c r="K270" s="99"/>
    </row>
    <row r="271" spans="1:11" ht="12.75">
      <c r="A271" s="474"/>
      <c r="B271" s="480"/>
      <c r="C271" s="483"/>
      <c r="D271" s="486"/>
      <c r="E271" s="474"/>
      <c r="F271" s="474"/>
      <c r="G271" s="474"/>
      <c r="H271" s="46">
        <v>42875</v>
      </c>
      <c r="I271" s="99">
        <v>2686</v>
      </c>
      <c r="J271" s="46"/>
      <c r="K271" s="99"/>
    </row>
    <row r="272" spans="1:11" ht="12.75">
      <c r="A272" s="474"/>
      <c r="B272" s="480"/>
      <c r="C272" s="483"/>
      <c r="D272" s="486"/>
      <c r="E272" s="474"/>
      <c r="F272" s="474"/>
      <c r="G272" s="474"/>
      <c r="H272" s="46">
        <v>42906</v>
      </c>
      <c r="I272" s="99">
        <v>2686</v>
      </c>
      <c r="J272" s="46"/>
      <c r="K272" s="99"/>
    </row>
    <row r="273" spans="1:11" ht="12.75">
      <c r="A273" s="475"/>
      <c r="B273" s="481"/>
      <c r="C273" s="484"/>
      <c r="D273" s="487"/>
      <c r="E273" s="475"/>
      <c r="F273" s="475"/>
      <c r="G273" s="475"/>
      <c r="H273" s="46">
        <v>42936</v>
      </c>
      <c r="I273" s="99">
        <v>2686</v>
      </c>
      <c r="J273" s="46"/>
      <c r="K273" s="99"/>
    </row>
    <row r="274" spans="1:11" ht="12.75">
      <c r="A274" s="559">
        <v>25</v>
      </c>
      <c r="B274" s="560" t="s">
        <v>776</v>
      </c>
      <c r="C274" s="563">
        <v>2509396</v>
      </c>
      <c r="D274" s="557" t="s">
        <v>720</v>
      </c>
      <c r="E274" s="559">
        <v>273</v>
      </c>
      <c r="F274" s="556">
        <v>4641</v>
      </c>
      <c r="G274" s="556">
        <v>13923</v>
      </c>
      <c r="H274" s="21">
        <v>42786</v>
      </c>
      <c r="I274" s="291">
        <v>2320.5</v>
      </c>
      <c r="J274" s="16">
        <v>42786</v>
      </c>
      <c r="K274" s="143">
        <v>2320.5</v>
      </c>
    </row>
    <row r="275" spans="1:11" ht="12.75">
      <c r="A275" s="460"/>
      <c r="B275" s="561"/>
      <c r="C275" s="464"/>
      <c r="D275" s="558"/>
      <c r="E275" s="460"/>
      <c r="F275" s="460"/>
      <c r="G275" s="460"/>
      <c r="H275" s="21">
        <v>42814</v>
      </c>
      <c r="I275" s="143">
        <v>2320.5</v>
      </c>
      <c r="J275" s="16">
        <v>42814</v>
      </c>
      <c r="K275" s="143">
        <v>2320.5</v>
      </c>
    </row>
    <row r="276" spans="1:11" ht="12.75">
      <c r="A276" s="460"/>
      <c r="B276" s="561"/>
      <c r="C276" s="464"/>
      <c r="D276" s="558"/>
      <c r="E276" s="460"/>
      <c r="F276" s="531"/>
      <c r="G276" s="531"/>
      <c r="H276" s="21">
        <v>42845</v>
      </c>
      <c r="I276" s="143">
        <v>2320.5</v>
      </c>
      <c r="J276" s="16">
        <v>42845</v>
      </c>
      <c r="K276" s="143">
        <v>2320.5</v>
      </c>
    </row>
    <row r="277" spans="1:11" ht="12.75">
      <c r="A277" s="460"/>
      <c r="B277" s="561"/>
      <c r="C277" s="464"/>
      <c r="D277" s="558"/>
      <c r="E277" s="460"/>
      <c r="F277" s="460"/>
      <c r="G277" s="460"/>
      <c r="H277" s="21">
        <v>42875</v>
      </c>
      <c r="I277" s="143">
        <v>2320.5</v>
      </c>
      <c r="J277" s="16">
        <v>42874</v>
      </c>
      <c r="K277" s="143">
        <v>2320.5</v>
      </c>
    </row>
    <row r="278" spans="1:11" ht="12.75">
      <c r="A278" s="460"/>
      <c r="B278" s="561"/>
      <c r="C278" s="464"/>
      <c r="D278" s="558"/>
      <c r="E278" s="460"/>
      <c r="F278" s="460"/>
      <c r="G278" s="460"/>
      <c r="H278" s="21">
        <v>42906</v>
      </c>
      <c r="I278" s="143">
        <v>2320.5</v>
      </c>
      <c r="J278" s="16">
        <v>42906</v>
      </c>
      <c r="K278" s="143">
        <v>2320.5</v>
      </c>
    </row>
    <row r="279" spans="1:11" ht="12.75">
      <c r="A279" s="462"/>
      <c r="B279" s="562"/>
      <c r="C279" s="564"/>
      <c r="D279" s="466"/>
      <c r="E279" s="462"/>
      <c r="F279" s="462"/>
      <c r="G279" s="462"/>
      <c r="H279" s="21">
        <v>42936</v>
      </c>
      <c r="I279" s="143">
        <v>2320.5</v>
      </c>
      <c r="J279" s="16">
        <v>42936</v>
      </c>
      <c r="K279" s="143">
        <v>2320.5</v>
      </c>
    </row>
    <row r="280" spans="1:11" ht="12.75">
      <c r="A280" s="473">
        <v>25</v>
      </c>
      <c r="B280" s="479" t="s">
        <v>776</v>
      </c>
      <c r="C280" s="482">
        <v>2509602</v>
      </c>
      <c r="D280" s="485" t="s">
        <v>721</v>
      </c>
      <c r="E280" s="473">
        <v>387</v>
      </c>
      <c r="F280" s="528">
        <v>6579</v>
      </c>
      <c r="G280" s="530">
        <v>19737</v>
      </c>
      <c r="H280" s="46">
        <v>42786</v>
      </c>
      <c r="I280" s="289">
        <v>3289.5</v>
      </c>
      <c r="J280" s="48">
        <v>42818</v>
      </c>
      <c r="K280" s="104">
        <v>3289.5</v>
      </c>
    </row>
    <row r="281" spans="1:11" ht="12.75">
      <c r="A281" s="474"/>
      <c r="B281" s="480"/>
      <c r="C281" s="483"/>
      <c r="D281" s="486"/>
      <c r="E281" s="474"/>
      <c r="F281" s="474"/>
      <c r="G281" s="474"/>
      <c r="H281" s="46">
        <v>42814</v>
      </c>
      <c r="I281" s="99">
        <v>3289.5</v>
      </c>
      <c r="J281" s="46">
        <v>42814</v>
      </c>
      <c r="K281" s="104">
        <v>3289.5</v>
      </c>
    </row>
    <row r="282" spans="1:11" ht="12.75">
      <c r="A282" s="474"/>
      <c r="B282" s="480"/>
      <c r="C282" s="483"/>
      <c r="D282" s="486"/>
      <c r="E282" s="474"/>
      <c r="F282" s="530"/>
      <c r="G282" s="530"/>
      <c r="H282" s="46">
        <v>42845</v>
      </c>
      <c r="I282" s="99">
        <v>3289.5</v>
      </c>
      <c r="J282" s="46">
        <v>42845</v>
      </c>
      <c r="K282" s="99">
        <v>3289.5</v>
      </c>
    </row>
    <row r="283" spans="1:11" ht="12.75">
      <c r="A283" s="474"/>
      <c r="B283" s="480"/>
      <c r="C283" s="483"/>
      <c r="D283" s="486"/>
      <c r="E283" s="474"/>
      <c r="F283" s="474"/>
      <c r="G283" s="474"/>
      <c r="H283" s="46">
        <v>42875</v>
      </c>
      <c r="I283" s="99">
        <v>3289.5</v>
      </c>
      <c r="J283" s="48">
        <v>42874</v>
      </c>
      <c r="K283" s="104">
        <v>3289.5</v>
      </c>
    </row>
    <row r="284" spans="1:11" ht="12.75">
      <c r="A284" s="474"/>
      <c r="B284" s="480"/>
      <c r="C284" s="483"/>
      <c r="D284" s="486"/>
      <c r="E284" s="474"/>
      <c r="F284" s="474"/>
      <c r="G284" s="474"/>
      <c r="H284" s="46">
        <v>42906</v>
      </c>
      <c r="I284" s="99">
        <v>3289.5</v>
      </c>
      <c r="J284" s="48">
        <v>42906</v>
      </c>
      <c r="K284" s="104">
        <v>3289.5</v>
      </c>
    </row>
    <row r="285" spans="1:11" ht="12.75">
      <c r="A285" s="475"/>
      <c r="B285" s="481"/>
      <c r="C285" s="484"/>
      <c r="D285" s="487"/>
      <c r="E285" s="475"/>
      <c r="F285" s="475"/>
      <c r="G285" s="475"/>
      <c r="H285" s="46">
        <v>42936</v>
      </c>
      <c r="I285" s="99">
        <v>3289.5</v>
      </c>
      <c r="J285" s="48">
        <v>42936</v>
      </c>
      <c r="K285" s="104">
        <v>3289.5</v>
      </c>
    </row>
    <row r="286" spans="1:11" ht="12.75">
      <c r="A286" s="559">
        <v>25</v>
      </c>
      <c r="B286" s="560" t="s">
        <v>776</v>
      </c>
      <c r="C286" s="563">
        <v>2509701</v>
      </c>
      <c r="D286" s="557" t="s">
        <v>722</v>
      </c>
      <c r="E286" s="559">
        <v>1917</v>
      </c>
      <c r="F286" s="556">
        <v>32589</v>
      </c>
      <c r="G286" s="556">
        <v>97767</v>
      </c>
      <c r="H286" s="21">
        <v>42786</v>
      </c>
      <c r="I286" s="291">
        <v>16294.5</v>
      </c>
      <c r="J286" s="31">
        <v>42814</v>
      </c>
      <c r="K286" s="149">
        <v>16294.5</v>
      </c>
    </row>
    <row r="287" spans="1:11" ht="12.75">
      <c r="A287" s="460"/>
      <c r="B287" s="561"/>
      <c r="C287" s="464"/>
      <c r="D287" s="558"/>
      <c r="E287" s="460"/>
      <c r="F287" s="460"/>
      <c r="G287" s="460"/>
      <c r="H287" s="21">
        <v>42814</v>
      </c>
      <c r="I287" s="143">
        <v>16294.5</v>
      </c>
      <c r="J287" s="31">
        <v>42814</v>
      </c>
      <c r="K287" s="149">
        <v>16294.5</v>
      </c>
    </row>
    <row r="288" spans="1:11" ht="12.75">
      <c r="A288" s="460"/>
      <c r="B288" s="561"/>
      <c r="C288" s="464"/>
      <c r="D288" s="558"/>
      <c r="E288" s="460"/>
      <c r="F288" s="531"/>
      <c r="G288" s="531"/>
      <c r="H288" s="21">
        <v>42845</v>
      </c>
      <c r="I288" s="143">
        <v>16294.5</v>
      </c>
      <c r="J288" s="31">
        <v>42844</v>
      </c>
      <c r="K288" s="149">
        <v>16294.5</v>
      </c>
    </row>
    <row r="289" spans="1:11" ht="12.75">
      <c r="A289" s="460"/>
      <c r="B289" s="561"/>
      <c r="C289" s="464"/>
      <c r="D289" s="558"/>
      <c r="E289" s="460"/>
      <c r="F289" s="531"/>
      <c r="G289" s="531"/>
      <c r="H289" s="21">
        <v>42875</v>
      </c>
      <c r="I289" s="143">
        <v>16294.5</v>
      </c>
      <c r="J289" s="31">
        <v>42872</v>
      </c>
      <c r="K289" s="149">
        <v>16294.5</v>
      </c>
    </row>
    <row r="290" spans="1:11" ht="12.75">
      <c r="A290" s="460"/>
      <c r="B290" s="561"/>
      <c r="C290" s="464"/>
      <c r="D290" s="558"/>
      <c r="E290" s="460"/>
      <c r="F290" s="460"/>
      <c r="G290" s="460"/>
      <c r="H290" s="21">
        <v>42906</v>
      </c>
      <c r="I290" s="143">
        <v>16294.5</v>
      </c>
      <c r="J290" s="31">
        <v>42906</v>
      </c>
      <c r="K290" s="149">
        <v>16294.5</v>
      </c>
    </row>
    <row r="291" spans="1:11" ht="12.75">
      <c r="A291" s="462"/>
      <c r="B291" s="562"/>
      <c r="C291" s="564"/>
      <c r="D291" s="466"/>
      <c r="E291" s="462"/>
      <c r="F291" s="462"/>
      <c r="G291" s="462"/>
      <c r="H291" s="21">
        <v>42936</v>
      </c>
      <c r="I291" s="143">
        <v>16294.5</v>
      </c>
      <c r="J291" s="31">
        <v>42936</v>
      </c>
      <c r="K291" s="149">
        <v>16294.5</v>
      </c>
    </row>
    <row r="292" spans="1:11" ht="12.75">
      <c r="A292" s="473">
        <v>25</v>
      </c>
      <c r="B292" s="479" t="s">
        <v>776</v>
      </c>
      <c r="C292" s="482">
        <v>2510006</v>
      </c>
      <c r="D292" s="485" t="s">
        <v>723</v>
      </c>
      <c r="E292" s="473">
        <v>826</v>
      </c>
      <c r="F292" s="528">
        <v>14042</v>
      </c>
      <c r="G292" s="530">
        <v>42126</v>
      </c>
      <c r="H292" s="46">
        <v>42786</v>
      </c>
      <c r="I292" s="289">
        <v>7021</v>
      </c>
      <c r="J292" s="46"/>
      <c r="K292" s="99"/>
    </row>
    <row r="293" spans="1:11" ht="12.75">
      <c r="A293" s="474"/>
      <c r="B293" s="480"/>
      <c r="C293" s="483"/>
      <c r="D293" s="486"/>
      <c r="E293" s="474"/>
      <c r="F293" s="474"/>
      <c r="G293" s="474"/>
      <c r="H293" s="46">
        <v>42814</v>
      </c>
      <c r="I293" s="99">
        <v>7021</v>
      </c>
      <c r="J293" s="46"/>
      <c r="K293" s="99"/>
    </row>
    <row r="294" spans="1:11" ht="12.75">
      <c r="A294" s="474"/>
      <c r="B294" s="480"/>
      <c r="C294" s="483"/>
      <c r="D294" s="486"/>
      <c r="E294" s="474"/>
      <c r="F294" s="530"/>
      <c r="G294" s="530"/>
      <c r="H294" s="46">
        <v>42845</v>
      </c>
      <c r="I294" s="99">
        <v>7021</v>
      </c>
      <c r="J294" s="46"/>
      <c r="K294" s="99"/>
    </row>
    <row r="295" spans="1:11" ht="12.75">
      <c r="A295" s="474"/>
      <c r="B295" s="480"/>
      <c r="C295" s="483"/>
      <c r="D295" s="486"/>
      <c r="E295" s="474"/>
      <c r="F295" s="474"/>
      <c r="G295" s="474"/>
      <c r="H295" s="46">
        <v>42875</v>
      </c>
      <c r="I295" s="99">
        <v>7021</v>
      </c>
      <c r="J295" s="48"/>
      <c r="K295" s="104"/>
    </row>
    <row r="296" spans="1:11" ht="12.75">
      <c r="A296" s="474"/>
      <c r="B296" s="480"/>
      <c r="C296" s="483"/>
      <c r="D296" s="486"/>
      <c r="E296" s="474"/>
      <c r="F296" s="474"/>
      <c r="G296" s="474"/>
      <c r="H296" s="46">
        <v>42906</v>
      </c>
      <c r="I296" s="99">
        <v>7021</v>
      </c>
      <c r="J296" s="48"/>
      <c r="K296" s="104"/>
    </row>
    <row r="297" spans="1:11" ht="12.75">
      <c r="A297" s="475"/>
      <c r="B297" s="481"/>
      <c r="C297" s="484"/>
      <c r="D297" s="487"/>
      <c r="E297" s="475"/>
      <c r="F297" s="475"/>
      <c r="G297" s="475"/>
      <c r="H297" s="46">
        <v>42936</v>
      </c>
      <c r="I297" s="99">
        <v>7021</v>
      </c>
      <c r="J297" s="48"/>
      <c r="K297" s="104"/>
    </row>
    <row r="298" spans="1:11" ht="12.75">
      <c r="A298" s="559">
        <v>25</v>
      </c>
      <c r="B298" s="560" t="s">
        <v>776</v>
      </c>
      <c r="C298" s="563">
        <v>2510204</v>
      </c>
      <c r="D298" s="557" t="s">
        <v>583</v>
      </c>
      <c r="E298" s="559">
        <v>319</v>
      </c>
      <c r="F298" s="556">
        <v>5423</v>
      </c>
      <c r="G298" s="527">
        <v>16269</v>
      </c>
      <c r="H298" s="21">
        <v>42786</v>
      </c>
      <c r="I298" s="290">
        <v>2711.5</v>
      </c>
      <c r="J298" s="16"/>
      <c r="K298" s="143"/>
    </row>
    <row r="299" spans="1:11" ht="12.75">
      <c r="A299" s="460"/>
      <c r="B299" s="561"/>
      <c r="C299" s="464"/>
      <c r="D299" s="558"/>
      <c r="E299" s="460"/>
      <c r="F299" s="460"/>
      <c r="G299" s="476"/>
      <c r="H299" s="21">
        <v>42814</v>
      </c>
      <c r="I299" s="22">
        <v>2711.5</v>
      </c>
      <c r="J299" s="16"/>
      <c r="K299" s="143"/>
    </row>
    <row r="300" spans="1:11" ht="12.75">
      <c r="A300" s="460"/>
      <c r="B300" s="561"/>
      <c r="C300" s="464"/>
      <c r="D300" s="558"/>
      <c r="E300" s="460"/>
      <c r="F300" s="531"/>
      <c r="G300" s="527"/>
      <c r="H300" s="21">
        <v>42845</v>
      </c>
      <c r="I300" s="22">
        <v>2711.5</v>
      </c>
      <c r="J300" s="16"/>
      <c r="K300" s="143"/>
    </row>
    <row r="301" spans="1:11" ht="12.75">
      <c r="A301" s="460"/>
      <c r="B301" s="561"/>
      <c r="C301" s="464"/>
      <c r="D301" s="558"/>
      <c r="E301" s="460"/>
      <c r="F301" s="460"/>
      <c r="G301" s="476"/>
      <c r="H301" s="21">
        <v>42875</v>
      </c>
      <c r="I301" s="22">
        <v>2711.5</v>
      </c>
      <c r="J301" s="16"/>
      <c r="K301" s="143"/>
    </row>
    <row r="302" spans="1:11" ht="12.75">
      <c r="A302" s="460"/>
      <c r="B302" s="561"/>
      <c r="C302" s="464"/>
      <c r="D302" s="558"/>
      <c r="E302" s="460"/>
      <c r="F302" s="460"/>
      <c r="G302" s="476"/>
      <c r="H302" s="21">
        <v>42906</v>
      </c>
      <c r="I302" s="22">
        <v>2711.5</v>
      </c>
      <c r="J302" s="16"/>
      <c r="K302" s="143"/>
    </row>
    <row r="303" spans="1:11" ht="12.75">
      <c r="A303" s="462"/>
      <c r="B303" s="562"/>
      <c r="C303" s="564"/>
      <c r="D303" s="466"/>
      <c r="E303" s="462"/>
      <c r="F303" s="462"/>
      <c r="G303" s="448"/>
      <c r="H303" s="21">
        <v>42936</v>
      </c>
      <c r="I303" s="22">
        <v>2711.5</v>
      </c>
      <c r="J303" s="16"/>
      <c r="K303" s="143"/>
    </row>
    <row r="304" spans="1:11" ht="12.75">
      <c r="A304" s="473">
        <v>25</v>
      </c>
      <c r="B304" s="479" t="s">
        <v>776</v>
      </c>
      <c r="C304" s="482">
        <v>2510402</v>
      </c>
      <c r="D304" s="485" t="s">
        <v>724</v>
      </c>
      <c r="E304" s="473">
        <v>533</v>
      </c>
      <c r="F304" s="528">
        <v>9061</v>
      </c>
      <c r="G304" s="530">
        <v>27183</v>
      </c>
      <c r="H304" s="46">
        <v>42786</v>
      </c>
      <c r="I304" s="289">
        <v>4530.5</v>
      </c>
      <c r="J304" s="48">
        <v>42929</v>
      </c>
      <c r="K304" s="104">
        <v>4530.5</v>
      </c>
    </row>
    <row r="305" spans="1:11" ht="12.75">
      <c r="A305" s="474"/>
      <c r="B305" s="480"/>
      <c r="C305" s="483"/>
      <c r="D305" s="486"/>
      <c r="E305" s="474"/>
      <c r="F305" s="474"/>
      <c r="G305" s="474"/>
      <c r="H305" s="46">
        <v>42814</v>
      </c>
      <c r="I305" s="99">
        <v>4530.5</v>
      </c>
      <c r="J305" s="48">
        <v>42929</v>
      </c>
      <c r="K305" s="104">
        <v>4530.5</v>
      </c>
    </row>
    <row r="306" spans="1:11" ht="12.75">
      <c r="A306" s="474"/>
      <c r="B306" s="480"/>
      <c r="C306" s="483"/>
      <c r="D306" s="486"/>
      <c r="E306" s="474"/>
      <c r="F306" s="530"/>
      <c r="G306" s="530"/>
      <c r="H306" s="46">
        <v>42845</v>
      </c>
      <c r="I306" s="99">
        <v>4530.5</v>
      </c>
      <c r="J306" s="48">
        <v>42935</v>
      </c>
      <c r="K306" s="104">
        <v>4530.5</v>
      </c>
    </row>
    <row r="307" spans="1:11" ht="12.75">
      <c r="A307" s="474"/>
      <c r="B307" s="480"/>
      <c r="C307" s="483"/>
      <c r="D307" s="486"/>
      <c r="E307" s="474"/>
      <c r="F307" s="474"/>
      <c r="G307" s="474"/>
      <c r="H307" s="46">
        <v>42875</v>
      </c>
      <c r="I307" s="99">
        <v>4530.5</v>
      </c>
      <c r="J307" s="46">
        <v>42930</v>
      </c>
      <c r="K307" s="99">
        <v>4530.5</v>
      </c>
    </row>
    <row r="308" spans="1:11" ht="12.75">
      <c r="A308" s="474"/>
      <c r="B308" s="480"/>
      <c r="C308" s="483"/>
      <c r="D308" s="486"/>
      <c r="E308" s="474"/>
      <c r="F308" s="474"/>
      <c r="G308" s="474"/>
      <c r="H308" s="46">
        <v>42906</v>
      </c>
      <c r="I308" s="99">
        <v>4530.5</v>
      </c>
      <c r="J308" s="46">
        <v>42935</v>
      </c>
      <c r="K308" s="99">
        <v>4530.5</v>
      </c>
    </row>
    <row r="309" spans="1:11" ht="12.75">
      <c r="A309" s="475"/>
      <c r="B309" s="481"/>
      <c r="C309" s="484"/>
      <c r="D309" s="487"/>
      <c r="E309" s="475"/>
      <c r="F309" s="475"/>
      <c r="G309" s="475"/>
      <c r="H309" s="46">
        <v>42936</v>
      </c>
      <c r="I309" s="99">
        <v>4530.5</v>
      </c>
      <c r="J309" s="46">
        <v>42929</v>
      </c>
      <c r="K309" s="99">
        <v>4530.5</v>
      </c>
    </row>
    <row r="310" spans="1:11" ht="12.75">
      <c r="A310" s="559">
        <v>25</v>
      </c>
      <c r="B310" s="560" t="s">
        <v>776</v>
      </c>
      <c r="C310" s="563">
        <v>2510600</v>
      </c>
      <c r="D310" s="557" t="s">
        <v>725</v>
      </c>
      <c r="E310" s="559">
        <v>286</v>
      </c>
      <c r="F310" s="556">
        <v>4862</v>
      </c>
      <c r="G310" s="527">
        <v>14586</v>
      </c>
      <c r="H310" s="21">
        <v>42786</v>
      </c>
      <c r="I310" s="290">
        <v>2431</v>
      </c>
      <c r="J310" s="16">
        <v>42786</v>
      </c>
      <c r="K310" s="143">
        <v>2431</v>
      </c>
    </row>
    <row r="311" spans="1:11" ht="12.75">
      <c r="A311" s="460"/>
      <c r="B311" s="561"/>
      <c r="C311" s="464"/>
      <c r="D311" s="558"/>
      <c r="E311" s="460"/>
      <c r="F311" s="460"/>
      <c r="G311" s="476"/>
      <c r="H311" s="21">
        <v>42814</v>
      </c>
      <c r="I311" s="22">
        <v>2431</v>
      </c>
      <c r="J311" s="16">
        <v>42810</v>
      </c>
      <c r="K311" s="143">
        <v>2431</v>
      </c>
    </row>
    <row r="312" spans="1:11" ht="12.75">
      <c r="A312" s="460"/>
      <c r="B312" s="561"/>
      <c r="C312" s="464"/>
      <c r="D312" s="558"/>
      <c r="E312" s="460"/>
      <c r="F312" s="531"/>
      <c r="G312" s="527"/>
      <c r="H312" s="21">
        <v>42845</v>
      </c>
      <c r="I312" s="22">
        <v>2431</v>
      </c>
      <c r="J312" s="16">
        <v>42972</v>
      </c>
      <c r="K312" s="143">
        <v>2431</v>
      </c>
    </row>
    <row r="313" spans="1:11" ht="12.75">
      <c r="A313" s="460"/>
      <c r="B313" s="561"/>
      <c r="C313" s="464"/>
      <c r="D313" s="558"/>
      <c r="E313" s="460"/>
      <c r="F313" s="460"/>
      <c r="G313" s="476"/>
      <c r="H313" s="21">
        <v>42875</v>
      </c>
      <c r="I313" s="22">
        <v>2431</v>
      </c>
      <c r="J313" s="16">
        <v>42877</v>
      </c>
      <c r="K313" s="143">
        <v>2431</v>
      </c>
    </row>
    <row r="314" spans="1:11" ht="12.75">
      <c r="A314" s="460"/>
      <c r="B314" s="561"/>
      <c r="C314" s="464"/>
      <c r="D314" s="558"/>
      <c r="E314" s="460"/>
      <c r="F314" s="460"/>
      <c r="G314" s="476"/>
      <c r="H314" s="21">
        <v>42906</v>
      </c>
      <c r="I314" s="22">
        <v>2431</v>
      </c>
      <c r="J314" s="16">
        <v>42906</v>
      </c>
      <c r="K314" s="143">
        <v>2431</v>
      </c>
    </row>
    <row r="315" spans="1:11" ht="12.75">
      <c r="A315" s="462"/>
      <c r="B315" s="562"/>
      <c r="C315" s="564"/>
      <c r="D315" s="466"/>
      <c r="E315" s="462"/>
      <c r="F315" s="462"/>
      <c r="G315" s="448"/>
      <c r="H315" s="21">
        <v>42936</v>
      </c>
      <c r="I315" s="22">
        <v>2431</v>
      </c>
      <c r="J315" s="16">
        <v>42934</v>
      </c>
      <c r="K315" s="143">
        <v>2431</v>
      </c>
    </row>
    <row r="316" spans="1:11" ht="12.75">
      <c r="A316" s="473">
        <v>25</v>
      </c>
      <c r="B316" s="479" t="s">
        <v>776</v>
      </c>
      <c r="C316" s="482">
        <v>2510659</v>
      </c>
      <c r="D316" s="485" t="s">
        <v>726</v>
      </c>
      <c r="E316" s="473">
        <v>250</v>
      </c>
      <c r="F316" s="528">
        <v>4250</v>
      </c>
      <c r="G316" s="530">
        <v>12750</v>
      </c>
      <c r="H316" s="46">
        <v>42786</v>
      </c>
      <c r="I316" s="289">
        <v>2125</v>
      </c>
      <c r="J316" s="46">
        <v>42867</v>
      </c>
      <c r="K316" s="99">
        <v>2125</v>
      </c>
    </row>
    <row r="317" spans="1:11" ht="12.75">
      <c r="A317" s="474"/>
      <c r="B317" s="480"/>
      <c r="C317" s="483"/>
      <c r="D317" s="486"/>
      <c r="E317" s="474"/>
      <c r="F317" s="474"/>
      <c r="G317" s="474"/>
      <c r="H317" s="46">
        <v>42814</v>
      </c>
      <c r="I317" s="99">
        <v>2125</v>
      </c>
      <c r="J317" s="46">
        <v>42867</v>
      </c>
      <c r="K317" s="99">
        <v>2125</v>
      </c>
    </row>
    <row r="318" spans="1:11" ht="12.75">
      <c r="A318" s="474"/>
      <c r="B318" s="480"/>
      <c r="C318" s="483"/>
      <c r="D318" s="486"/>
      <c r="E318" s="474"/>
      <c r="F318" s="530"/>
      <c r="G318" s="530"/>
      <c r="H318" s="46">
        <v>42845</v>
      </c>
      <c r="I318" s="99">
        <v>2125</v>
      </c>
      <c r="J318" s="46">
        <v>42867</v>
      </c>
      <c r="K318" s="99">
        <v>2125</v>
      </c>
    </row>
    <row r="319" spans="1:11" ht="12.75">
      <c r="A319" s="474"/>
      <c r="B319" s="480"/>
      <c r="C319" s="483"/>
      <c r="D319" s="486"/>
      <c r="E319" s="474"/>
      <c r="F319" s="474"/>
      <c r="G319" s="474"/>
      <c r="H319" s="46">
        <v>42875</v>
      </c>
      <c r="I319" s="99">
        <v>2125</v>
      </c>
      <c r="J319" s="46">
        <v>42867</v>
      </c>
      <c r="K319" s="99">
        <v>2125</v>
      </c>
    </row>
    <row r="320" spans="1:11" ht="12.75">
      <c r="A320" s="474"/>
      <c r="B320" s="480"/>
      <c r="C320" s="483"/>
      <c r="D320" s="486"/>
      <c r="E320" s="474"/>
      <c r="F320" s="474"/>
      <c r="G320" s="474"/>
      <c r="H320" s="46">
        <v>42906</v>
      </c>
      <c r="I320" s="99">
        <v>2125</v>
      </c>
      <c r="J320" s="46">
        <v>42923</v>
      </c>
      <c r="K320" s="99">
        <v>2125</v>
      </c>
    </row>
    <row r="321" spans="1:11" ht="12.75">
      <c r="A321" s="475"/>
      <c r="B321" s="481"/>
      <c r="C321" s="484"/>
      <c r="D321" s="487"/>
      <c r="E321" s="475"/>
      <c r="F321" s="475"/>
      <c r="G321" s="475"/>
      <c r="H321" s="46">
        <v>42936</v>
      </c>
      <c r="I321" s="99">
        <v>2125</v>
      </c>
      <c r="J321" s="46">
        <v>42923</v>
      </c>
      <c r="K321" s="99">
        <v>2125</v>
      </c>
    </row>
    <row r="322" spans="1:11" ht="12.75">
      <c r="A322" s="559">
        <v>25</v>
      </c>
      <c r="B322" s="560" t="s">
        <v>776</v>
      </c>
      <c r="C322" s="563">
        <v>2510709</v>
      </c>
      <c r="D322" s="557" t="s">
        <v>727</v>
      </c>
      <c r="E322" s="559">
        <v>112</v>
      </c>
      <c r="F322" s="556">
        <v>1904</v>
      </c>
      <c r="G322" s="527">
        <v>5712</v>
      </c>
      <c r="H322" s="21">
        <v>42786</v>
      </c>
      <c r="I322" s="290">
        <v>1142.4</v>
      </c>
      <c r="J322" s="31">
        <v>42786</v>
      </c>
      <c r="K322" s="149">
        <v>1142.4</v>
      </c>
    </row>
    <row r="323" spans="1:11" ht="12.75">
      <c r="A323" s="460"/>
      <c r="B323" s="561"/>
      <c r="C323" s="464"/>
      <c r="D323" s="558"/>
      <c r="E323" s="460"/>
      <c r="F323" s="460"/>
      <c r="G323" s="476"/>
      <c r="H323" s="21">
        <v>42814</v>
      </c>
      <c r="I323" s="22">
        <v>1142.4</v>
      </c>
      <c r="J323" s="31">
        <v>42786</v>
      </c>
      <c r="K323" s="149">
        <v>1142.4</v>
      </c>
    </row>
    <row r="324" spans="1:11" ht="12.75">
      <c r="A324" s="460"/>
      <c r="B324" s="561"/>
      <c r="C324" s="464"/>
      <c r="D324" s="558"/>
      <c r="E324" s="460"/>
      <c r="F324" s="531"/>
      <c r="G324" s="527"/>
      <c r="H324" s="21">
        <v>42845</v>
      </c>
      <c r="I324" s="22">
        <v>1142.4</v>
      </c>
      <c r="J324" s="31">
        <v>42786</v>
      </c>
      <c r="K324" s="149">
        <v>1142.4</v>
      </c>
    </row>
    <row r="325" spans="1:11" ht="12.75">
      <c r="A325" s="460"/>
      <c r="B325" s="561"/>
      <c r="C325" s="464"/>
      <c r="D325" s="558"/>
      <c r="E325" s="460"/>
      <c r="F325" s="531"/>
      <c r="G325" s="527"/>
      <c r="H325" s="21">
        <v>42875</v>
      </c>
      <c r="I325" s="22">
        <v>1142.4</v>
      </c>
      <c r="J325" s="31">
        <v>42786</v>
      </c>
      <c r="K325" s="149">
        <v>1142.4</v>
      </c>
    </row>
    <row r="326" spans="1:11" ht="12.75">
      <c r="A326" s="462"/>
      <c r="B326" s="562"/>
      <c r="C326" s="564"/>
      <c r="D326" s="466"/>
      <c r="E326" s="462"/>
      <c r="F326" s="462"/>
      <c r="G326" s="448"/>
      <c r="H326" s="21">
        <v>42906</v>
      </c>
      <c r="I326" s="22">
        <v>1142.4</v>
      </c>
      <c r="J326" s="31">
        <v>42786</v>
      </c>
      <c r="K326" s="149">
        <v>1142.4</v>
      </c>
    </row>
    <row r="327" spans="1:11" ht="12.75">
      <c r="A327" s="473">
        <v>25</v>
      </c>
      <c r="B327" s="479" t="s">
        <v>776</v>
      </c>
      <c r="C327" s="482">
        <v>2510808</v>
      </c>
      <c r="D327" s="485" t="s">
        <v>728</v>
      </c>
      <c r="E327" s="473">
        <v>375</v>
      </c>
      <c r="F327" s="528">
        <v>6375</v>
      </c>
      <c r="G327" s="530">
        <v>19125</v>
      </c>
      <c r="H327" s="46">
        <v>42786</v>
      </c>
      <c r="I327" s="289">
        <v>3187.5</v>
      </c>
      <c r="J327" s="48">
        <v>42817</v>
      </c>
      <c r="K327" s="104">
        <v>3187.5</v>
      </c>
    </row>
    <row r="328" spans="1:11" ht="12.75">
      <c r="A328" s="474"/>
      <c r="B328" s="480"/>
      <c r="C328" s="483"/>
      <c r="D328" s="486"/>
      <c r="E328" s="474"/>
      <c r="F328" s="474"/>
      <c r="G328" s="474"/>
      <c r="H328" s="46">
        <v>42814</v>
      </c>
      <c r="I328" s="99">
        <v>3187.5</v>
      </c>
      <c r="J328" s="48">
        <v>42817</v>
      </c>
      <c r="K328" s="104">
        <v>3187.5</v>
      </c>
    </row>
    <row r="329" spans="1:11" ht="12.75">
      <c r="A329" s="474"/>
      <c r="B329" s="480"/>
      <c r="C329" s="483"/>
      <c r="D329" s="486"/>
      <c r="E329" s="474"/>
      <c r="F329" s="474"/>
      <c r="G329" s="474"/>
      <c r="H329" s="46">
        <v>42845</v>
      </c>
      <c r="I329" s="99">
        <v>3187.5</v>
      </c>
      <c r="J329" s="48">
        <v>42843</v>
      </c>
      <c r="K329" s="104">
        <v>3187.5</v>
      </c>
    </row>
    <row r="330" spans="1:11" ht="12.75">
      <c r="A330" s="474"/>
      <c r="B330" s="480"/>
      <c r="C330" s="483"/>
      <c r="D330" s="486"/>
      <c r="E330" s="474"/>
      <c r="F330" s="530"/>
      <c r="G330" s="530"/>
      <c r="H330" s="46">
        <v>42875</v>
      </c>
      <c r="I330" s="99">
        <v>3187.5</v>
      </c>
      <c r="J330" s="48">
        <v>42874</v>
      </c>
      <c r="K330" s="104">
        <v>3187.5</v>
      </c>
    </row>
    <row r="331" spans="1:11" ht="12.75">
      <c r="A331" s="474"/>
      <c r="B331" s="480"/>
      <c r="C331" s="483"/>
      <c r="D331" s="486"/>
      <c r="E331" s="474"/>
      <c r="F331" s="474"/>
      <c r="G331" s="474"/>
      <c r="H331" s="46">
        <v>42906</v>
      </c>
      <c r="I331" s="99">
        <v>3187.5</v>
      </c>
      <c r="J331" s="48">
        <v>42906</v>
      </c>
      <c r="K331" s="104">
        <v>3187.5</v>
      </c>
    </row>
    <row r="332" spans="1:11" ht="12.75">
      <c r="A332" s="475"/>
      <c r="B332" s="481"/>
      <c r="C332" s="484"/>
      <c r="D332" s="487"/>
      <c r="E332" s="475"/>
      <c r="F332" s="475"/>
      <c r="G332" s="475"/>
      <c r="H332" s="46">
        <v>42936</v>
      </c>
      <c r="I332" s="99">
        <v>3187.5</v>
      </c>
      <c r="J332" s="48">
        <v>42936</v>
      </c>
      <c r="K332" s="104">
        <v>3187.5</v>
      </c>
    </row>
    <row r="333" spans="1:11" ht="12.75">
      <c r="A333" s="559">
        <v>25</v>
      </c>
      <c r="B333" s="560" t="s">
        <v>776</v>
      </c>
      <c r="C333" s="563">
        <v>2510907</v>
      </c>
      <c r="D333" s="557" t="s">
        <v>729</v>
      </c>
      <c r="E333" s="559">
        <v>257</v>
      </c>
      <c r="F333" s="556">
        <v>4369</v>
      </c>
      <c r="G333" s="527">
        <v>13107</v>
      </c>
      <c r="H333" s="21">
        <v>42786</v>
      </c>
      <c r="I333" s="290">
        <v>2184.5</v>
      </c>
      <c r="J333" s="16">
        <v>42815</v>
      </c>
      <c r="K333" s="143">
        <v>2184.5</v>
      </c>
    </row>
    <row r="334" spans="1:11" ht="12.75">
      <c r="A334" s="460"/>
      <c r="B334" s="561"/>
      <c r="C334" s="464"/>
      <c r="D334" s="558"/>
      <c r="E334" s="460"/>
      <c r="F334" s="460"/>
      <c r="G334" s="476"/>
      <c r="H334" s="21">
        <v>42814</v>
      </c>
      <c r="I334" s="22">
        <v>2184.5</v>
      </c>
      <c r="J334" s="16">
        <v>42814</v>
      </c>
      <c r="K334" s="143">
        <v>2184.5</v>
      </c>
    </row>
    <row r="335" spans="1:11" ht="12.75">
      <c r="A335" s="460"/>
      <c r="B335" s="561"/>
      <c r="C335" s="464"/>
      <c r="D335" s="558"/>
      <c r="E335" s="460"/>
      <c r="F335" s="460"/>
      <c r="G335" s="476"/>
      <c r="H335" s="21">
        <v>42845</v>
      </c>
      <c r="I335" s="22">
        <v>2184.5</v>
      </c>
      <c r="J335" s="16">
        <v>42845</v>
      </c>
      <c r="K335" s="143">
        <v>2184.5</v>
      </c>
    </row>
    <row r="336" spans="1:11" ht="12.75">
      <c r="A336" s="460"/>
      <c r="B336" s="561"/>
      <c r="C336" s="464"/>
      <c r="D336" s="558"/>
      <c r="E336" s="460"/>
      <c r="F336" s="531"/>
      <c r="G336" s="527"/>
      <c r="H336" s="21">
        <v>42875</v>
      </c>
      <c r="I336" s="22">
        <v>2184.5</v>
      </c>
      <c r="J336" s="16">
        <v>42874</v>
      </c>
      <c r="K336" s="143">
        <v>2184.5</v>
      </c>
    </row>
    <row r="337" spans="1:11" ht="12.75">
      <c r="A337" s="460"/>
      <c r="B337" s="561"/>
      <c r="C337" s="464"/>
      <c r="D337" s="558"/>
      <c r="E337" s="460"/>
      <c r="F337" s="460"/>
      <c r="G337" s="476"/>
      <c r="H337" s="21">
        <v>42906</v>
      </c>
      <c r="I337" s="22">
        <v>2184.5</v>
      </c>
      <c r="J337" s="16">
        <v>42895</v>
      </c>
      <c r="K337" s="143">
        <v>2184.5</v>
      </c>
    </row>
    <row r="338" spans="1:11" ht="12.75">
      <c r="A338" s="462"/>
      <c r="B338" s="562"/>
      <c r="C338" s="564"/>
      <c r="D338" s="466"/>
      <c r="E338" s="462"/>
      <c r="F338" s="462"/>
      <c r="G338" s="448"/>
      <c r="H338" s="21">
        <v>42936</v>
      </c>
      <c r="I338" s="22">
        <v>2184.5</v>
      </c>
      <c r="J338" s="16">
        <v>42936</v>
      </c>
      <c r="K338" s="143">
        <v>2184.5</v>
      </c>
    </row>
    <row r="339" spans="1:11" ht="12.75">
      <c r="A339" s="473">
        <v>25</v>
      </c>
      <c r="B339" s="479" t="s">
        <v>776</v>
      </c>
      <c r="C339" s="482">
        <v>2511004</v>
      </c>
      <c r="D339" s="485" t="s">
        <v>590</v>
      </c>
      <c r="E339" s="473">
        <v>221</v>
      </c>
      <c r="F339" s="528">
        <v>3757</v>
      </c>
      <c r="G339" s="530">
        <v>11271</v>
      </c>
      <c r="H339" s="46">
        <v>42786</v>
      </c>
      <c r="I339" s="289">
        <v>1878.5</v>
      </c>
      <c r="J339" s="48">
        <v>42783</v>
      </c>
      <c r="K339" s="104">
        <v>1878.5</v>
      </c>
    </row>
    <row r="340" spans="1:11" ht="12.75">
      <c r="A340" s="474"/>
      <c r="B340" s="480"/>
      <c r="C340" s="483"/>
      <c r="D340" s="486"/>
      <c r="E340" s="474"/>
      <c r="F340" s="474"/>
      <c r="G340" s="474"/>
      <c r="H340" s="46">
        <v>42814</v>
      </c>
      <c r="I340" s="99">
        <v>1878.5</v>
      </c>
      <c r="J340" s="48">
        <v>42810</v>
      </c>
      <c r="K340" s="104">
        <v>1878.5</v>
      </c>
    </row>
    <row r="341" spans="1:11" ht="12.75">
      <c r="A341" s="474"/>
      <c r="B341" s="480"/>
      <c r="C341" s="483"/>
      <c r="D341" s="486"/>
      <c r="E341" s="474"/>
      <c r="F341" s="474"/>
      <c r="G341" s="474"/>
      <c r="H341" s="46">
        <v>42845</v>
      </c>
      <c r="I341" s="99">
        <v>1878.5</v>
      </c>
      <c r="J341" s="48">
        <v>42845</v>
      </c>
      <c r="K341" s="104">
        <v>1878.5</v>
      </c>
    </row>
    <row r="342" spans="1:11" ht="12.75">
      <c r="A342" s="474"/>
      <c r="B342" s="480"/>
      <c r="C342" s="483"/>
      <c r="D342" s="486"/>
      <c r="E342" s="474"/>
      <c r="F342" s="530"/>
      <c r="G342" s="530"/>
      <c r="H342" s="46">
        <v>42875</v>
      </c>
      <c r="I342" s="99">
        <v>1878.5</v>
      </c>
      <c r="J342" s="48">
        <v>42877</v>
      </c>
      <c r="K342" s="104">
        <v>1878.5</v>
      </c>
    </row>
    <row r="343" spans="1:11" ht="12.75">
      <c r="A343" s="474"/>
      <c r="B343" s="480"/>
      <c r="C343" s="483"/>
      <c r="D343" s="486"/>
      <c r="E343" s="474"/>
      <c r="F343" s="474"/>
      <c r="G343" s="474"/>
      <c r="H343" s="46">
        <v>42906</v>
      </c>
      <c r="I343" s="99">
        <v>1878.5</v>
      </c>
      <c r="J343" s="48">
        <v>42908</v>
      </c>
      <c r="K343" s="104">
        <v>1878.5</v>
      </c>
    </row>
    <row r="344" spans="1:11" ht="12.75">
      <c r="A344" s="475"/>
      <c r="B344" s="481"/>
      <c r="C344" s="484"/>
      <c r="D344" s="487"/>
      <c r="E344" s="475"/>
      <c r="F344" s="475"/>
      <c r="G344" s="475"/>
      <c r="H344" s="46">
        <v>42936</v>
      </c>
      <c r="I344" s="99">
        <v>1878.5</v>
      </c>
      <c r="J344" s="48">
        <v>42936</v>
      </c>
      <c r="K344" s="104">
        <v>1878.5</v>
      </c>
    </row>
    <row r="345" spans="1:11" ht="12.75">
      <c r="A345" s="559">
        <v>25</v>
      </c>
      <c r="B345" s="560" t="s">
        <v>776</v>
      </c>
      <c r="C345" s="563">
        <v>2511301</v>
      </c>
      <c r="D345" s="557" t="s">
        <v>730</v>
      </c>
      <c r="E345" s="559">
        <v>647</v>
      </c>
      <c r="F345" s="556">
        <v>10999</v>
      </c>
      <c r="G345" s="527">
        <v>32997</v>
      </c>
      <c r="H345" s="21">
        <v>42786</v>
      </c>
      <c r="I345" s="290">
        <v>5499.5</v>
      </c>
      <c r="J345" s="16">
        <v>42786</v>
      </c>
      <c r="K345" s="143">
        <v>5499.5</v>
      </c>
    </row>
    <row r="346" spans="1:11" ht="12.75">
      <c r="A346" s="460"/>
      <c r="B346" s="561"/>
      <c r="C346" s="464"/>
      <c r="D346" s="558"/>
      <c r="E346" s="460"/>
      <c r="F346" s="460"/>
      <c r="G346" s="476"/>
      <c r="H346" s="21">
        <v>42814</v>
      </c>
      <c r="I346" s="22">
        <v>5499.5</v>
      </c>
      <c r="J346" s="16">
        <v>42814</v>
      </c>
      <c r="K346" s="143">
        <v>5499.5</v>
      </c>
    </row>
    <row r="347" spans="1:11" ht="12.75">
      <c r="A347" s="460"/>
      <c r="B347" s="561"/>
      <c r="C347" s="464"/>
      <c r="D347" s="558"/>
      <c r="E347" s="460"/>
      <c r="F347" s="460"/>
      <c r="G347" s="476"/>
      <c r="H347" s="21">
        <v>42845</v>
      </c>
      <c r="I347" s="22">
        <v>5499.5</v>
      </c>
      <c r="J347" s="16">
        <v>42845</v>
      </c>
      <c r="K347" s="143">
        <v>5499.5</v>
      </c>
    </row>
    <row r="348" spans="1:11" ht="12.75">
      <c r="A348" s="460"/>
      <c r="B348" s="561"/>
      <c r="C348" s="464"/>
      <c r="D348" s="558"/>
      <c r="E348" s="460"/>
      <c r="F348" s="531"/>
      <c r="G348" s="527"/>
      <c r="H348" s="21">
        <v>42875</v>
      </c>
      <c r="I348" s="22">
        <v>5499.5</v>
      </c>
      <c r="J348" s="16">
        <v>42877</v>
      </c>
      <c r="K348" s="143">
        <v>5499.5</v>
      </c>
    </row>
    <row r="349" spans="1:11" ht="12.75">
      <c r="A349" s="460"/>
      <c r="B349" s="561"/>
      <c r="C349" s="464"/>
      <c r="D349" s="558"/>
      <c r="E349" s="460"/>
      <c r="F349" s="460"/>
      <c r="G349" s="476"/>
      <c r="H349" s="21">
        <v>42906</v>
      </c>
      <c r="I349" s="22">
        <v>5499.5</v>
      </c>
      <c r="J349" s="16">
        <v>42906</v>
      </c>
      <c r="K349" s="143">
        <v>5499.5</v>
      </c>
    </row>
    <row r="350" spans="1:11" ht="12.75">
      <c r="A350" s="462"/>
      <c r="B350" s="562"/>
      <c r="C350" s="564"/>
      <c r="D350" s="466"/>
      <c r="E350" s="462"/>
      <c r="F350" s="462"/>
      <c r="G350" s="448"/>
      <c r="H350" s="21">
        <v>42936</v>
      </c>
      <c r="I350" s="22">
        <v>5499.5</v>
      </c>
      <c r="J350" s="16">
        <v>42936</v>
      </c>
      <c r="K350" s="143">
        <v>5499.5</v>
      </c>
    </row>
    <row r="351" spans="1:11" ht="12.75">
      <c r="A351" s="473">
        <v>25</v>
      </c>
      <c r="B351" s="479" t="s">
        <v>776</v>
      </c>
      <c r="C351" s="482">
        <v>2512036</v>
      </c>
      <c r="D351" s="485" t="s">
        <v>731</v>
      </c>
      <c r="E351" s="473">
        <v>653</v>
      </c>
      <c r="F351" s="528">
        <v>11101</v>
      </c>
      <c r="G351" s="530">
        <v>33303</v>
      </c>
      <c r="H351" s="46">
        <v>42786</v>
      </c>
      <c r="I351" s="289">
        <v>5550.5</v>
      </c>
      <c r="J351" s="46"/>
      <c r="K351" s="99"/>
    </row>
    <row r="352" spans="1:11" ht="12.75">
      <c r="A352" s="474"/>
      <c r="B352" s="480"/>
      <c r="C352" s="483"/>
      <c r="D352" s="486"/>
      <c r="E352" s="474"/>
      <c r="F352" s="474"/>
      <c r="G352" s="474"/>
      <c r="H352" s="46">
        <v>42814</v>
      </c>
      <c r="I352" s="99">
        <v>5550.5</v>
      </c>
      <c r="J352" s="46"/>
      <c r="K352" s="99"/>
    </row>
    <row r="353" spans="1:11" ht="12.75">
      <c r="A353" s="474"/>
      <c r="B353" s="480"/>
      <c r="C353" s="483"/>
      <c r="D353" s="486"/>
      <c r="E353" s="474"/>
      <c r="F353" s="474"/>
      <c r="G353" s="474"/>
      <c r="H353" s="46">
        <v>42845</v>
      </c>
      <c r="I353" s="99">
        <v>5550.5</v>
      </c>
      <c r="J353" s="46"/>
      <c r="K353" s="99"/>
    </row>
    <row r="354" spans="1:11" ht="12.75">
      <c r="A354" s="474"/>
      <c r="B354" s="480"/>
      <c r="C354" s="483"/>
      <c r="D354" s="486"/>
      <c r="E354" s="474"/>
      <c r="F354" s="530"/>
      <c r="G354" s="530"/>
      <c r="H354" s="46">
        <v>42875</v>
      </c>
      <c r="I354" s="99">
        <v>5550.5</v>
      </c>
      <c r="J354" s="46"/>
      <c r="K354" s="99"/>
    </row>
    <row r="355" spans="1:11" ht="12.75">
      <c r="A355" s="474"/>
      <c r="B355" s="480"/>
      <c r="C355" s="483"/>
      <c r="D355" s="486"/>
      <c r="E355" s="474"/>
      <c r="F355" s="474"/>
      <c r="G355" s="474"/>
      <c r="H355" s="46">
        <v>42906</v>
      </c>
      <c r="I355" s="99">
        <v>5550.5</v>
      </c>
      <c r="J355" s="46"/>
      <c r="K355" s="99"/>
    </row>
    <row r="356" spans="1:11" ht="12.75">
      <c r="A356" s="475"/>
      <c r="B356" s="481"/>
      <c r="C356" s="484"/>
      <c r="D356" s="487"/>
      <c r="E356" s="475"/>
      <c r="F356" s="475"/>
      <c r="G356" s="475"/>
      <c r="H356" s="46">
        <v>42936</v>
      </c>
      <c r="I356" s="99">
        <v>5550.5</v>
      </c>
      <c r="J356" s="46"/>
      <c r="K356" s="99"/>
    </row>
    <row r="357" spans="1:11" ht="12.75">
      <c r="A357" s="559">
        <v>25</v>
      </c>
      <c r="B357" s="560" t="s">
        <v>776</v>
      </c>
      <c r="C357" s="563">
        <v>2512077</v>
      </c>
      <c r="D357" s="557" t="s">
        <v>732</v>
      </c>
      <c r="E357" s="559">
        <v>451</v>
      </c>
      <c r="F357" s="556">
        <v>7667</v>
      </c>
      <c r="G357" s="527">
        <v>23001</v>
      </c>
      <c r="H357" s="21">
        <v>42786</v>
      </c>
      <c r="I357" s="290">
        <v>3833.5</v>
      </c>
      <c r="J357" s="31">
        <v>42801</v>
      </c>
      <c r="K357" s="149">
        <v>3833.5</v>
      </c>
    </row>
    <row r="358" spans="1:11" ht="12.75">
      <c r="A358" s="460"/>
      <c r="B358" s="561"/>
      <c r="C358" s="464"/>
      <c r="D358" s="558"/>
      <c r="E358" s="460"/>
      <c r="F358" s="460"/>
      <c r="G358" s="476"/>
      <c r="H358" s="21">
        <v>42814</v>
      </c>
      <c r="I358" s="22">
        <v>3833.5</v>
      </c>
      <c r="J358" s="31">
        <v>42878</v>
      </c>
      <c r="K358" s="149">
        <v>3833.5</v>
      </c>
    </row>
    <row r="359" spans="1:11" ht="12.75">
      <c r="A359" s="460"/>
      <c r="B359" s="561"/>
      <c r="C359" s="464"/>
      <c r="D359" s="558"/>
      <c r="E359" s="460"/>
      <c r="F359" s="460"/>
      <c r="G359" s="476"/>
      <c r="H359" s="21">
        <v>42845</v>
      </c>
      <c r="I359" s="22">
        <v>3833.5</v>
      </c>
      <c r="J359" s="31">
        <v>42900</v>
      </c>
      <c r="K359" s="149">
        <v>3833.5</v>
      </c>
    </row>
    <row r="360" spans="1:11" ht="12.75">
      <c r="A360" s="460"/>
      <c r="B360" s="561"/>
      <c r="C360" s="464"/>
      <c r="D360" s="558"/>
      <c r="E360" s="460"/>
      <c r="F360" s="531"/>
      <c r="G360" s="527"/>
      <c r="H360" s="21">
        <v>42875</v>
      </c>
      <c r="I360" s="22">
        <v>3833.5</v>
      </c>
      <c r="J360" s="31">
        <v>42913</v>
      </c>
      <c r="K360" s="149">
        <v>3833.5</v>
      </c>
    </row>
    <row r="361" spans="1:11" ht="12.75">
      <c r="A361" s="460"/>
      <c r="B361" s="561"/>
      <c r="C361" s="464"/>
      <c r="D361" s="558"/>
      <c r="E361" s="460"/>
      <c r="F361" s="460"/>
      <c r="G361" s="476"/>
      <c r="H361" s="21">
        <v>42906</v>
      </c>
      <c r="I361" s="22">
        <v>3833.5</v>
      </c>
      <c r="J361" s="31">
        <v>42926</v>
      </c>
      <c r="K361" s="149">
        <v>3833.5</v>
      </c>
    </row>
    <row r="362" spans="1:11" ht="12.75">
      <c r="A362" s="462"/>
      <c r="B362" s="562"/>
      <c r="C362" s="564"/>
      <c r="D362" s="466"/>
      <c r="E362" s="462"/>
      <c r="F362" s="462"/>
      <c r="G362" s="448"/>
      <c r="H362" s="21">
        <v>42936</v>
      </c>
      <c r="I362" s="22">
        <v>3833.5</v>
      </c>
      <c r="J362" s="31">
        <v>42957</v>
      </c>
      <c r="K362" s="149">
        <v>3833.5</v>
      </c>
    </row>
    <row r="363" spans="1:11" ht="12.75">
      <c r="A363" s="473">
        <v>25</v>
      </c>
      <c r="B363" s="479" t="s">
        <v>776</v>
      </c>
      <c r="C363" s="482">
        <v>2512101</v>
      </c>
      <c r="D363" s="485" t="s">
        <v>733</v>
      </c>
      <c r="E363" s="473">
        <v>594</v>
      </c>
      <c r="F363" s="528">
        <v>10098</v>
      </c>
      <c r="G363" s="530">
        <v>30294</v>
      </c>
      <c r="H363" s="46">
        <v>42786</v>
      </c>
      <c r="I363" s="289">
        <v>5049</v>
      </c>
      <c r="J363" s="46">
        <v>42804</v>
      </c>
      <c r="K363" s="99">
        <v>5049</v>
      </c>
    </row>
    <row r="364" spans="1:11" ht="12.75">
      <c r="A364" s="474"/>
      <c r="B364" s="480"/>
      <c r="C364" s="483"/>
      <c r="D364" s="486"/>
      <c r="E364" s="474"/>
      <c r="F364" s="474"/>
      <c r="G364" s="474"/>
      <c r="H364" s="46">
        <v>42814</v>
      </c>
      <c r="I364" s="99">
        <v>5049</v>
      </c>
      <c r="J364" s="46">
        <v>42814</v>
      </c>
      <c r="K364" s="99">
        <v>5049</v>
      </c>
    </row>
    <row r="365" spans="1:11" ht="12.75">
      <c r="A365" s="474"/>
      <c r="B365" s="480"/>
      <c r="C365" s="483"/>
      <c r="D365" s="486"/>
      <c r="E365" s="474"/>
      <c r="F365" s="474"/>
      <c r="G365" s="474"/>
      <c r="H365" s="46">
        <v>42845</v>
      </c>
      <c r="I365" s="99">
        <v>5049</v>
      </c>
      <c r="J365" s="46">
        <v>42845</v>
      </c>
      <c r="K365" s="99">
        <v>5049</v>
      </c>
    </row>
    <row r="366" spans="1:11" ht="12.75">
      <c r="A366" s="474"/>
      <c r="B366" s="480"/>
      <c r="C366" s="483"/>
      <c r="D366" s="486"/>
      <c r="E366" s="474"/>
      <c r="F366" s="530"/>
      <c r="G366" s="530"/>
      <c r="H366" s="46">
        <v>42875</v>
      </c>
      <c r="I366" s="99">
        <v>5049</v>
      </c>
      <c r="J366" s="46">
        <v>42865</v>
      </c>
      <c r="K366" s="99">
        <v>5049</v>
      </c>
    </row>
    <row r="367" spans="1:11" ht="12.75">
      <c r="A367" s="474"/>
      <c r="B367" s="480"/>
      <c r="C367" s="483"/>
      <c r="D367" s="486"/>
      <c r="E367" s="474"/>
      <c r="F367" s="474"/>
      <c r="G367" s="474"/>
      <c r="H367" s="46">
        <v>42906</v>
      </c>
      <c r="I367" s="99">
        <v>5049</v>
      </c>
      <c r="J367" s="46">
        <v>42899</v>
      </c>
      <c r="K367" s="99">
        <v>5049</v>
      </c>
    </row>
    <row r="368" spans="1:11" ht="12.75">
      <c r="A368" s="475"/>
      <c r="B368" s="481"/>
      <c r="C368" s="484"/>
      <c r="D368" s="487"/>
      <c r="E368" s="475"/>
      <c r="F368" s="475"/>
      <c r="G368" s="475"/>
      <c r="H368" s="46">
        <v>42936</v>
      </c>
      <c r="I368" s="99">
        <v>5049</v>
      </c>
      <c r="J368" s="46">
        <v>42943</v>
      </c>
      <c r="K368" s="99">
        <v>5049</v>
      </c>
    </row>
    <row r="369" spans="1:11" ht="12.75">
      <c r="A369" s="559">
        <v>25</v>
      </c>
      <c r="B369" s="560" t="s">
        <v>776</v>
      </c>
      <c r="C369" s="563">
        <v>2512200</v>
      </c>
      <c r="D369" s="557" t="s">
        <v>734</v>
      </c>
      <c r="E369" s="559">
        <v>210</v>
      </c>
      <c r="F369" s="556">
        <v>3570</v>
      </c>
      <c r="G369" s="527">
        <v>10710</v>
      </c>
      <c r="H369" s="21">
        <v>42786</v>
      </c>
      <c r="I369" s="290">
        <v>1785</v>
      </c>
      <c r="J369" s="16">
        <v>42937</v>
      </c>
      <c r="K369" s="143">
        <v>1785</v>
      </c>
    </row>
    <row r="370" spans="1:11" ht="12.75">
      <c r="A370" s="460"/>
      <c r="B370" s="561"/>
      <c r="C370" s="464"/>
      <c r="D370" s="558"/>
      <c r="E370" s="460"/>
      <c r="F370" s="460"/>
      <c r="G370" s="476"/>
      <c r="H370" s="21">
        <v>42814</v>
      </c>
      <c r="I370" s="22">
        <v>1785</v>
      </c>
      <c r="J370" s="16">
        <v>42814</v>
      </c>
      <c r="K370" s="143">
        <v>1785</v>
      </c>
    </row>
    <row r="371" spans="1:11" ht="12.75">
      <c r="A371" s="460"/>
      <c r="B371" s="561"/>
      <c r="C371" s="464"/>
      <c r="D371" s="558"/>
      <c r="E371" s="460"/>
      <c r="F371" s="460"/>
      <c r="G371" s="476"/>
      <c r="H371" s="21">
        <v>42845</v>
      </c>
      <c r="I371" s="22">
        <v>1785</v>
      </c>
      <c r="J371" s="16">
        <v>42845</v>
      </c>
      <c r="K371" s="143">
        <v>1785</v>
      </c>
    </row>
    <row r="372" spans="1:11" ht="12.75">
      <c r="A372" s="460"/>
      <c r="B372" s="561"/>
      <c r="C372" s="464"/>
      <c r="D372" s="558"/>
      <c r="E372" s="460"/>
      <c r="F372" s="531"/>
      <c r="G372" s="527"/>
      <c r="H372" s="21">
        <v>42875</v>
      </c>
      <c r="I372" s="22">
        <v>1785</v>
      </c>
      <c r="J372" s="16">
        <v>42874</v>
      </c>
      <c r="K372" s="143">
        <v>1785</v>
      </c>
    </row>
    <row r="373" spans="1:11" ht="12.75">
      <c r="A373" s="460"/>
      <c r="B373" s="561"/>
      <c r="C373" s="464"/>
      <c r="D373" s="558"/>
      <c r="E373" s="460"/>
      <c r="F373" s="460"/>
      <c r="G373" s="476"/>
      <c r="H373" s="21">
        <v>42906</v>
      </c>
      <c r="I373" s="22">
        <v>1785</v>
      </c>
      <c r="J373" s="16">
        <v>42906</v>
      </c>
      <c r="K373" s="143">
        <v>1785</v>
      </c>
    </row>
    <row r="374" spans="1:11" ht="12.75">
      <c r="A374" s="462"/>
      <c r="B374" s="562"/>
      <c r="C374" s="564"/>
      <c r="D374" s="466"/>
      <c r="E374" s="462"/>
      <c r="F374" s="462"/>
      <c r="G374" s="448"/>
      <c r="H374" s="21">
        <v>42936</v>
      </c>
      <c r="I374" s="22">
        <v>1785</v>
      </c>
      <c r="J374" s="16">
        <v>42808</v>
      </c>
      <c r="K374" s="143">
        <v>1785</v>
      </c>
    </row>
    <row r="375" spans="1:11" ht="12.75">
      <c r="A375" s="473">
        <v>25</v>
      </c>
      <c r="B375" s="479" t="s">
        <v>776</v>
      </c>
      <c r="C375" s="482">
        <v>2512309</v>
      </c>
      <c r="D375" s="485" t="s">
        <v>735</v>
      </c>
      <c r="E375" s="473">
        <v>819</v>
      </c>
      <c r="F375" s="528">
        <v>13923</v>
      </c>
      <c r="G375" s="530">
        <v>41769</v>
      </c>
      <c r="H375" s="46">
        <v>42786</v>
      </c>
      <c r="I375" s="289">
        <v>6961.5</v>
      </c>
      <c r="J375" s="46">
        <v>42940</v>
      </c>
      <c r="K375" s="99">
        <v>6961.5</v>
      </c>
    </row>
    <row r="376" spans="1:11" ht="12.75">
      <c r="A376" s="474"/>
      <c r="B376" s="480"/>
      <c r="C376" s="483"/>
      <c r="D376" s="486"/>
      <c r="E376" s="474"/>
      <c r="F376" s="474"/>
      <c r="G376" s="474"/>
      <c r="H376" s="46">
        <v>42814</v>
      </c>
      <c r="I376" s="99">
        <v>6961.5</v>
      </c>
      <c r="J376" s="46">
        <v>42801</v>
      </c>
      <c r="K376" s="99">
        <v>6961.5</v>
      </c>
    </row>
    <row r="377" spans="1:11" ht="12.75">
      <c r="A377" s="474"/>
      <c r="B377" s="480"/>
      <c r="C377" s="483"/>
      <c r="D377" s="486"/>
      <c r="E377" s="474"/>
      <c r="F377" s="474"/>
      <c r="G377" s="474"/>
      <c r="H377" s="46">
        <v>42845</v>
      </c>
      <c r="I377" s="99">
        <v>6961.5</v>
      </c>
      <c r="J377" s="46">
        <v>42853</v>
      </c>
      <c r="K377" s="99">
        <v>6961.5</v>
      </c>
    </row>
    <row r="378" spans="1:11" ht="12.75">
      <c r="A378" s="474"/>
      <c r="B378" s="480"/>
      <c r="C378" s="483"/>
      <c r="D378" s="486"/>
      <c r="E378" s="474"/>
      <c r="F378" s="530"/>
      <c r="G378" s="530"/>
      <c r="H378" s="46">
        <v>42875</v>
      </c>
      <c r="I378" s="99">
        <v>6961.5</v>
      </c>
      <c r="J378" s="46">
        <v>42991</v>
      </c>
      <c r="K378" s="99">
        <v>6961.5</v>
      </c>
    </row>
    <row r="379" spans="1:11" ht="12.75">
      <c r="A379" s="474"/>
      <c r="B379" s="480"/>
      <c r="C379" s="483"/>
      <c r="D379" s="486"/>
      <c r="E379" s="474"/>
      <c r="F379" s="474"/>
      <c r="G379" s="474"/>
      <c r="H379" s="46">
        <v>42906</v>
      </c>
      <c r="I379" s="99">
        <v>6961.5</v>
      </c>
      <c r="J379" s="46">
        <v>42906</v>
      </c>
      <c r="K379" s="99">
        <v>6961.5</v>
      </c>
    </row>
    <row r="380" spans="1:11" ht="12.75">
      <c r="A380" s="475"/>
      <c r="B380" s="481"/>
      <c r="C380" s="484"/>
      <c r="D380" s="487"/>
      <c r="E380" s="475"/>
      <c r="F380" s="475"/>
      <c r="G380" s="475"/>
      <c r="H380" s="46">
        <v>42936</v>
      </c>
      <c r="I380" s="99">
        <v>6961.5</v>
      </c>
      <c r="J380" s="46">
        <v>42913</v>
      </c>
      <c r="K380" s="99">
        <v>6961.5</v>
      </c>
    </row>
    <row r="381" spans="1:11" ht="12.75">
      <c r="A381" s="559">
        <v>25</v>
      </c>
      <c r="B381" s="560" t="s">
        <v>776</v>
      </c>
      <c r="C381" s="563">
        <v>2512606</v>
      </c>
      <c r="D381" s="557" t="s">
        <v>736</v>
      </c>
      <c r="E381" s="559">
        <v>62</v>
      </c>
      <c r="F381" s="556">
        <v>1054</v>
      </c>
      <c r="G381" s="527">
        <v>3162</v>
      </c>
      <c r="H381" s="21">
        <v>42786</v>
      </c>
      <c r="I381" s="290">
        <v>790.5</v>
      </c>
      <c r="J381" s="156">
        <v>42885</v>
      </c>
      <c r="K381" s="143">
        <v>790.5</v>
      </c>
    </row>
    <row r="382" spans="1:11" ht="12.75">
      <c r="A382" s="460"/>
      <c r="B382" s="561"/>
      <c r="C382" s="464"/>
      <c r="D382" s="558"/>
      <c r="E382" s="460"/>
      <c r="F382" s="460"/>
      <c r="G382" s="476"/>
      <c r="H382" s="21">
        <v>42814</v>
      </c>
      <c r="I382" s="22">
        <v>790.5</v>
      </c>
      <c r="J382" s="156">
        <v>42936</v>
      </c>
      <c r="K382" s="143">
        <v>790.5</v>
      </c>
    </row>
    <row r="383" spans="1:11" ht="12.75">
      <c r="A383" s="460"/>
      <c r="B383" s="561"/>
      <c r="C383" s="464"/>
      <c r="D383" s="558"/>
      <c r="E383" s="460"/>
      <c r="F383" s="460"/>
      <c r="G383" s="476"/>
      <c r="H383" s="21">
        <v>42845</v>
      </c>
      <c r="I383" s="22">
        <v>790.5</v>
      </c>
      <c r="J383" s="108"/>
      <c r="K383" s="243"/>
    </row>
    <row r="384" spans="1:11" ht="12.75">
      <c r="A384" s="462"/>
      <c r="B384" s="562"/>
      <c r="C384" s="564"/>
      <c r="D384" s="466"/>
      <c r="E384" s="462"/>
      <c r="F384" s="566"/>
      <c r="G384" s="526"/>
      <c r="H384" s="21">
        <v>42875</v>
      </c>
      <c r="I384" s="22">
        <v>790.5</v>
      </c>
      <c r="J384" s="156"/>
      <c r="K384" s="143"/>
    </row>
    <row r="385" spans="1:11" ht="12.75">
      <c r="A385" s="473">
        <v>25</v>
      </c>
      <c r="B385" s="479" t="s">
        <v>776</v>
      </c>
      <c r="C385" s="482">
        <v>2512804</v>
      </c>
      <c r="D385" s="485" t="s">
        <v>737</v>
      </c>
      <c r="E385" s="473">
        <v>520</v>
      </c>
      <c r="F385" s="528">
        <v>8840</v>
      </c>
      <c r="G385" s="530">
        <v>26520</v>
      </c>
      <c r="H385" s="46">
        <v>42786</v>
      </c>
      <c r="I385" s="289">
        <v>4420</v>
      </c>
      <c r="J385" s="46"/>
      <c r="K385" s="99"/>
    </row>
    <row r="386" spans="1:11" ht="12.75">
      <c r="A386" s="474"/>
      <c r="B386" s="480"/>
      <c r="C386" s="483"/>
      <c r="D386" s="486"/>
      <c r="E386" s="474"/>
      <c r="F386" s="474"/>
      <c r="G386" s="474"/>
      <c r="H386" s="46">
        <v>42814</v>
      </c>
      <c r="I386" s="99">
        <v>4420</v>
      </c>
      <c r="J386" s="46"/>
      <c r="K386" s="99"/>
    </row>
    <row r="387" spans="1:11" ht="12.75">
      <c r="A387" s="474"/>
      <c r="B387" s="480"/>
      <c r="C387" s="483"/>
      <c r="D387" s="486"/>
      <c r="E387" s="474"/>
      <c r="F387" s="474"/>
      <c r="G387" s="474"/>
      <c r="H387" s="46">
        <v>42845</v>
      </c>
      <c r="I387" s="99">
        <v>4420</v>
      </c>
      <c r="J387" s="46"/>
      <c r="K387" s="99"/>
    </row>
    <row r="388" spans="1:11" ht="12.75">
      <c r="A388" s="474"/>
      <c r="B388" s="480"/>
      <c r="C388" s="483"/>
      <c r="D388" s="486"/>
      <c r="E388" s="474"/>
      <c r="F388" s="474"/>
      <c r="G388" s="474"/>
      <c r="H388" s="46">
        <v>42875</v>
      </c>
      <c r="I388" s="99">
        <v>4420</v>
      </c>
      <c r="J388" s="46"/>
      <c r="K388" s="99"/>
    </row>
    <row r="389" spans="1:11" ht="12.75">
      <c r="A389" s="474"/>
      <c r="B389" s="480"/>
      <c r="C389" s="483"/>
      <c r="D389" s="486"/>
      <c r="E389" s="474"/>
      <c r="F389" s="474"/>
      <c r="G389" s="474"/>
      <c r="H389" s="46">
        <v>42906</v>
      </c>
      <c r="I389" s="99">
        <v>4420</v>
      </c>
      <c r="J389" s="46"/>
      <c r="K389" s="99"/>
    </row>
    <row r="390" spans="1:11" ht="12.75">
      <c r="A390" s="475"/>
      <c r="B390" s="481"/>
      <c r="C390" s="484"/>
      <c r="D390" s="487"/>
      <c r="E390" s="475"/>
      <c r="F390" s="549"/>
      <c r="G390" s="549"/>
      <c r="H390" s="46">
        <v>42936</v>
      </c>
      <c r="I390" s="99">
        <v>4420</v>
      </c>
      <c r="J390" s="46"/>
      <c r="K390" s="99"/>
    </row>
    <row r="391" spans="1:11" ht="12.75">
      <c r="A391" s="559">
        <v>25</v>
      </c>
      <c r="B391" s="560" t="s">
        <v>776</v>
      </c>
      <c r="C391" s="563">
        <v>2513000</v>
      </c>
      <c r="D391" s="557" t="s">
        <v>738</v>
      </c>
      <c r="E391" s="559">
        <v>343</v>
      </c>
      <c r="F391" s="556">
        <v>5831</v>
      </c>
      <c r="G391" s="556">
        <v>17493</v>
      </c>
      <c r="H391" s="21">
        <v>42786</v>
      </c>
      <c r="I391" s="290">
        <v>2915.5</v>
      </c>
      <c r="J391" s="31">
        <v>42802</v>
      </c>
      <c r="K391" s="149">
        <v>2915.5</v>
      </c>
    </row>
    <row r="392" spans="1:11" ht="12.75">
      <c r="A392" s="460"/>
      <c r="B392" s="561"/>
      <c r="C392" s="464"/>
      <c r="D392" s="558"/>
      <c r="E392" s="460"/>
      <c r="F392" s="460"/>
      <c r="G392" s="460"/>
      <c r="H392" s="21">
        <v>42814</v>
      </c>
      <c r="I392" s="22">
        <v>2915.5</v>
      </c>
      <c r="J392" s="31">
        <v>42802</v>
      </c>
      <c r="K392" s="149">
        <v>2915.5</v>
      </c>
    </row>
    <row r="393" spans="1:11" ht="12.75">
      <c r="A393" s="460"/>
      <c r="B393" s="561"/>
      <c r="C393" s="464"/>
      <c r="D393" s="558"/>
      <c r="E393" s="460"/>
      <c r="F393" s="460"/>
      <c r="G393" s="460"/>
      <c r="H393" s="21">
        <v>42845</v>
      </c>
      <c r="I393" s="22">
        <v>2915.5</v>
      </c>
      <c r="J393" s="31">
        <v>42845</v>
      </c>
      <c r="K393" s="149">
        <v>2915.5</v>
      </c>
    </row>
    <row r="394" spans="1:11" ht="12.75">
      <c r="A394" s="460"/>
      <c r="B394" s="561"/>
      <c r="C394" s="464"/>
      <c r="D394" s="558"/>
      <c r="E394" s="460"/>
      <c r="F394" s="460"/>
      <c r="G394" s="460"/>
      <c r="H394" s="21">
        <v>42875</v>
      </c>
      <c r="I394" s="22">
        <v>2915.5</v>
      </c>
      <c r="J394" s="31">
        <v>42864</v>
      </c>
      <c r="K394" s="149">
        <v>2915.5</v>
      </c>
    </row>
    <row r="395" spans="1:11" ht="12.75">
      <c r="A395" s="460"/>
      <c r="B395" s="561"/>
      <c r="C395" s="464"/>
      <c r="D395" s="558"/>
      <c r="E395" s="460"/>
      <c r="F395" s="460"/>
      <c r="G395" s="460"/>
      <c r="H395" s="21">
        <v>42906</v>
      </c>
      <c r="I395" s="22">
        <v>2915.5</v>
      </c>
      <c r="J395" s="31">
        <v>42906</v>
      </c>
      <c r="K395" s="149">
        <v>2915.5</v>
      </c>
    </row>
    <row r="396" spans="1:11" ht="12.75">
      <c r="A396" s="462"/>
      <c r="B396" s="562"/>
      <c r="C396" s="564"/>
      <c r="D396" s="466"/>
      <c r="E396" s="462"/>
      <c r="F396" s="462"/>
      <c r="G396" s="462"/>
      <c r="H396" s="21">
        <v>42936</v>
      </c>
      <c r="I396" s="22">
        <v>2915.5</v>
      </c>
      <c r="J396" s="31">
        <v>42936</v>
      </c>
      <c r="K396" s="149">
        <v>2915.5</v>
      </c>
    </row>
    <row r="397" spans="1:11" ht="12.75">
      <c r="A397" s="473">
        <v>25</v>
      </c>
      <c r="B397" s="479" t="s">
        <v>776</v>
      </c>
      <c r="C397" s="482">
        <v>2513208</v>
      </c>
      <c r="D397" s="485" t="s">
        <v>659</v>
      </c>
      <c r="E397" s="473">
        <v>330</v>
      </c>
      <c r="F397" s="528">
        <v>5610</v>
      </c>
      <c r="G397" s="530">
        <v>16830</v>
      </c>
      <c r="H397" s="46">
        <v>42786</v>
      </c>
      <c r="I397" s="289">
        <v>2805</v>
      </c>
      <c r="J397" s="48">
        <v>42941</v>
      </c>
      <c r="K397" s="104">
        <v>2805</v>
      </c>
    </row>
    <row r="398" spans="1:11" ht="12.75">
      <c r="A398" s="474"/>
      <c r="B398" s="480"/>
      <c r="C398" s="483"/>
      <c r="D398" s="486"/>
      <c r="E398" s="474"/>
      <c r="F398" s="474"/>
      <c r="G398" s="474"/>
      <c r="H398" s="46">
        <v>42814</v>
      </c>
      <c r="I398" s="99">
        <v>2805</v>
      </c>
      <c r="J398" s="48">
        <v>42944</v>
      </c>
      <c r="K398" s="104">
        <v>2805</v>
      </c>
    </row>
    <row r="399" spans="1:11" ht="12.75">
      <c r="A399" s="474"/>
      <c r="B399" s="480"/>
      <c r="C399" s="483"/>
      <c r="D399" s="486"/>
      <c r="E399" s="474"/>
      <c r="F399" s="474"/>
      <c r="G399" s="474"/>
      <c r="H399" s="46">
        <v>42845</v>
      </c>
      <c r="I399" s="99">
        <v>2805</v>
      </c>
      <c r="J399" s="48">
        <v>42951</v>
      </c>
      <c r="K399" s="104">
        <v>2805</v>
      </c>
    </row>
    <row r="400" spans="1:11" ht="12.75">
      <c r="A400" s="474"/>
      <c r="B400" s="480"/>
      <c r="C400" s="483"/>
      <c r="D400" s="486"/>
      <c r="E400" s="474"/>
      <c r="F400" s="474"/>
      <c r="G400" s="474"/>
      <c r="H400" s="46">
        <v>42875</v>
      </c>
      <c r="I400" s="99">
        <v>2805</v>
      </c>
      <c r="J400" s="48">
        <v>42957</v>
      </c>
      <c r="K400" s="104">
        <v>2805</v>
      </c>
    </row>
    <row r="401" spans="1:11" ht="12.75">
      <c r="A401" s="474"/>
      <c r="B401" s="480"/>
      <c r="C401" s="483"/>
      <c r="D401" s="486"/>
      <c r="E401" s="474"/>
      <c r="F401" s="474"/>
      <c r="G401" s="474"/>
      <c r="H401" s="46">
        <v>42906</v>
      </c>
      <c r="I401" s="99">
        <v>2805</v>
      </c>
      <c r="J401" s="48">
        <v>42962</v>
      </c>
      <c r="K401" s="104">
        <v>2805</v>
      </c>
    </row>
    <row r="402" spans="1:11" ht="12.75">
      <c r="A402" s="474"/>
      <c r="B402" s="480"/>
      <c r="C402" s="483"/>
      <c r="D402" s="486"/>
      <c r="E402" s="474"/>
      <c r="F402" s="530"/>
      <c r="G402" s="549"/>
      <c r="H402" s="46">
        <v>42936</v>
      </c>
      <c r="I402" s="99">
        <v>2805</v>
      </c>
      <c r="J402" s="48">
        <v>42970</v>
      </c>
      <c r="K402" s="104">
        <v>2805</v>
      </c>
    </row>
    <row r="403" spans="1:11" ht="12.75">
      <c r="A403" s="559">
        <v>25</v>
      </c>
      <c r="B403" s="560" t="s">
        <v>776</v>
      </c>
      <c r="C403" s="563">
        <v>2513307</v>
      </c>
      <c r="D403" s="557" t="s">
        <v>739</v>
      </c>
      <c r="E403" s="559">
        <v>504</v>
      </c>
      <c r="F403" s="556">
        <v>8568</v>
      </c>
      <c r="G403" s="527">
        <v>25704</v>
      </c>
      <c r="H403" s="21">
        <v>42786</v>
      </c>
      <c r="I403" s="290">
        <v>4284</v>
      </c>
      <c r="J403" s="16">
        <v>42844</v>
      </c>
      <c r="K403" s="143">
        <v>4284</v>
      </c>
    </row>
    <row r="404" spans="1:11" ht="12.75">
      <c r="A404" s="460"/>
      <c r="B404" s="561"/>
      <c r="C404" s="464"/>
      <c r="D404" s="558"/>
      <c r="E404" s="460"/>
      <c r="F404" s="460"/>
      <c r="G404" s="476"/>
      <c r="H404" s="21">
        <v>42814</v>
      </c>
      <c r="I404" s="22">
        <v>4284</v>
      </c>
      <c r="J404" s="16">
        <v>42844</v>
      </c>
      <c r="K404" s="143">
        <v>4284</v>
      </c>
    </row>
    <row r="405" spans="1:11" ht="12.75">
      <c r="A405" s="460"/>
      <c r="B405" s="561"/>
      <c r="C405" s="464"/>
      <c r="D405" s="558"/>
      <c r="E405" s="460"/>
      <c r="F405" s="460"/>
      <c r="G405" s="476"/>
      <c r="H405" s="21">
        <v>42845</v>
      </c>
      <c r="I405" s="22">
        <v>4284</v>
      </c>
      <c r="J405" s="16">
        <v>42894</v>
      </c>
      <c r="K405" s="143">
        <v>4284</v>
      </c>
    </row>
    <row r="406" spans="1:11" ht="12.75">
      <c r="A406" s="460"/>
      <c r="B406" s="561"/>
      <c r="C406" s="464"/>
      <c r="D406" s="558"/>
      <c r="E406" s="460"/>
      <c r="F406" s="460"/>
      <c r="G406" s="476"/>
      <c r="H406" s="21">
        <v>42875</v>
      </c>
      <c r="I406" s="22">
        <v>4284</v>
      </c>
      <c r="J406" s="16">
        <v>42927</v>
      </c>
      <c r="K406" s="143">
        <v>4284</v>
      </c>
    </row>
    <row r="407" spans="1:11" ht="12.75">
      <c r="A407" s="460"/>
      <c r="B407" s="561"/>
      <c r="C407" s="570"/>
      <c r="D407" s="558"/>
      <c r="E407" s="460"/>
      <c r="F407" s="460"/>
      <c r="G407" s="476"/>
      <c r="H407" s="21">
        <v>42906</v>
      </c>
      <c r="I407" s="22">
        <v>4284</v>
      </c>
      <c r="J407" s="16">
        <v>42927</v>
      </c>
      <c r="K407" s="143">
        <v>4284</v>
      </c>
    </row>
    <row r="408" spans="1:11" ht="12.75">
      <c r="A408" s="462"/>
      <c r="B408" s="562"/>
      <c r="C408" s="571"/>
      <c r="D408" s="466"/>
      <c r="E408" s="462"/>
      <c r="F408" s="566"/>
      <c r="G408" s="526"/>
      <c r="H408" s="21">
        <v>42936</v>
      </c>
      <c r="I408" s="22">
        <v>4284</v>
      </c>
      <c r="J408" s="16">
        <v>42991</v>
      </c>
      <c r="K408" s="143">
        <v>4284</v>
      </c>
    </row>
    <row r="409" spans="1:11" ht="12.75">
      <c r="A409" s="473">
        <v>25</v>
      </c>
      <c r="B409" s="479" t="s">
        <v>776</v>
      </c>
      <c r="C409" s="482">
        <v>2513356</v>
      </c>
      <c r="D409" s="485" t="s">
        <v>740</v>
      </c>
      <c r="E409" s="473">
        <v>247</v>
      </c>
      <c r="F409" s="528">
        <v>4199</v>
      </c>
      <c r="G409" s="530">
        <v>12597</v>
      </c>
      <c r="H409" s="46">
        <v>42786</v>
      </c>
      <c r="I409" s="289">
        <v>2099.5</v>
      </c>
      <c r="J409" s="46">
        <v>42786</v>
      </c>
      <c r="K409" s="99">
        <v>2099.5</v>
      </c>
    </row>
    <row r="410" spans="1:11" ht="12.75">
      <c r="A410" s="474"/>
      <c r="B410" s="480"/>
      <c r="C410" s="483"/>
      <c r="D410" s="486"/>
      <c r="E410" s="474"/>
      <c r="F410" s="474"/>
      <c r="G410" s="474"/>
      <c r="H410" s="46">
        <v>42814</v>
      </c>
      <c r="I410" s="99">
        <v>2099.5</v>
      </c>
      <c r="J410" s="46">
        <v>42814</v>
      </c>
      <c r="K410" s="99">
        <v>2099.5</v>
      </c>
    </row>
    <row r="411" spans="1:11" ht="12.75">
      <c r="A411" s="474"/>
      <c r="B411" s="480"/>
      <c r="C411" s="483"/>
      <c r="D411" s="486"/>
      <c r="E411" s="474"/>
      <c r="F411" s="474"/>
      <c r="G411" s="474"/>
      <c r="H411" s="46">
        <v>42845</v>
      </c>
      <c r="I411" s="99">
        <v>2099.5</v>
      </c>
      <c r="J411" s="46">
        <v>42835</v>
      </c>
      <c r="K411" s="99">
        <v>2099.5</v>
      </c>
    </row>
    <row r="412" spans="1:11" ht="12.75">
      <c r="A412" s="474"/>
      <c r="B412" s="480"/>
      <c r="C412" s="483"/>
      <c r="D412" s="486"/>
      <c r="E412" s="474"/>
      <c r="F412" s="474"/>
      <c r="G412" s="474"/>
      <c r="H412" s="46">
        <v>42875</v>
      </c>
      <c r="I412" s="99">
        <v>2099.5</v>
      </c>
      <c r="J412" s="46">
        <v>42857</v>
      </c>
      <c r="K412" s="99">
        <v>2099.5</v>
      </c>
    </row>
    <row r="413" spans="1:11" ht="12.75">
      <c r="A413" s="474"/>
      <c r="B413" s="480"/>
      <c r="C413" s="483"/>
      <c r="D413" s="486"/>
      <c r="E413" s="474"/>
      <c r="F413" s="474"/>
      <c r="G413" s="474"/>
      <c r="H413" s="46">
        <v>42906</v>
      </c>
      <c r="I413" s="99">
        <v>2099.5</v>
      </c>
      <c r="J413" s="46">
        <v>42906</v>
      </c>
      <c r="K413" s="99">
        <v>2099.5</v>
      </c>
    </row>
    <row r="414" spans="1:11" ht="12.75">
      <c r="A414" s="475"/>
      <c r="B414" s="481"/>
      <c r="C414" s="484"/>
      <c r="D414" s="487"/>
      <c r="E414" s="475"/>
      <c r="F414" s="549"/>
      <c r="G414" s="549"/>
      <c r="H414" s="46">
        <v>42936</v>
      </c>
      <c r="I414" s="99">
        <v>2099.5</v>
      </c>
      <c r="J414" s="46">
        <v>42927</v>
      </c>
      <c r="K414" s="99">
        <v>2099.5</v>
      </c>
    </row>
    <row r="415" spans="1:11" ht="12.75">
      <c r="A415" s="559">
        <v>25</v>
      </c>
      <c r="B415" s="560" t="s">
        <v>776</v>
      </c>
      <c r="C415" s="563">
        <v>2513406</v>
      </c>
      <c r="D415" s="557" t="s">
        <v>741</v>
      </c>
      <c r="E415" s="559">
        <v>344</v>
      </c>
      <c r="F415" s="556">
        <v>5848</v>
      </c>
      <c r="G415" s="527">
        <v>17544</v>
      </c>
      <c r="H415" s="21">
        <v>42786</v>
      </c>
      <c r="I415" s="290">
        <v>2924</v>
      </c>
      <c r="J415" s="16">
        <v>42786</v>
      </c>
      <c r="K415" s="143">
        <v>2924</v>
      </c>
    </row>
    <row r="416" spans="1:11" ht="12.75">
      <c r="A416" s="460"/>
      <c r="B416" s="561"/>
      <c r="C416" s="464"/>
      <c r="D416" s="558"/>
      <c r="E416" s="460"/>
      <c r="F416" s="460"/>
      <c r="G416" s="476"/>
      <c r="H416" s="21">
        <v>42814</v>
      </c>
      <c r="I416" s="22">
        <v>2924</v>
      </c>
      <c r="J416" s="16">
        <v>42814</v>
      </c>
      <c r="K416" s="143">
        <v>2924</v>
      </c>
    </row>
    <row r="417" spans="1:11" ht="12.75">
      <c r="A417" s="460"/>
      <c r="B417" s="561"/>
      <c r="C417" s="464"/>
      <c r="D417" s="558"/>
      <c r="E417" s="460"/>
      <c r="F417" s="460"/>
      <c r="G417" s="476"/>
      <c r="H417" s="21">
        <v>42845</v>
      </c>
      <c r="I417" s="22">
        <v>2924</v>
      </c>
      <c r="J417" s="16">
        <v>42844</v>
      </c>
      <c r="K417" s="143">
        <v>2924</v>
      </c>
    </row>
    <row r="418" spans="1:11" ht="12.75">
      <c r="A418" s="460"/>
      <c r="B418" s="561"/>
      <c r="C418" s="464"/>
      <c r="D418" s="558"/>
      <c r="E418" s="460"/>
      <c r="F418" s="460"/>
      <c r="G418" s="476"/>
      <c r="H418" s="21">
        <v>42875</v>
      </c>
      <c r="I418" s="22">
        <v>2924</v>
      </c>
      <c r="J418" s="16">
        <v>42874</v>
      </c>
      <c r="K418" s="143">
        <v>2924</v>
      </c>
    </row>
    <row r="419" spans="1:11" ht="12.75">
      <c r="A419" s="460"/>
      <c r="B419" s="561"/>
      <c r="C419" s="464"/>
      <c r="D419" s="558"/>
      <c r="E419" s="460"/>
      <c r="F419" s="460"/>
      <c r="G419" s="476"/>
      <c r="H419" s="21">
        <v>42906</v>
      </c>
      <c r="I419" s="22">
        <v>2924</v>
      </c>
      <c r="J419" s="16">
        <v>42906</v>
      </c>
      <c r="K419" s="143">
        <v>2924</v>
      </c>
    </row>
    <row r="420" spans="1:11" ht="12.75">
      <c r="A420" s="462"/>
      <c r="B420" s="562"/>
      <c r="C420" s="564"/>
      <c r="D420" s="466"/>
      <c r="E420" s="462"/>
      <c r="F420" s="566"/>
      <c r="G420" s="526"/>
      <c r="H420" s="21">
        <v>42936</v>
      </c>
      <c r="I420" s="22">
        <v>2924</v>
      </c>
      <c r="J420" s="16">
        <v>42936</v>
      </c>
      <c r="K420" s="143">
        <v>2924</v>
      </c>
    </row>
    <row r="421" spans="1:11" ht="12.75">
      <c r="A421" s="473">
        <v>25</v>
      </c>
      <c r="B421" s="479" t="s">
        <v>776</v>
      </c>
      <c r="C421" s="482">
        <v>2513802</v>
      </c>
      <c r="D421" s="485" t="s">
        <v>742</v>
      </c>
      <c r="E421" s="473">
        <v>377</v>
      </c>
      <c r="F421" s="528">
        <v>6409</v>
      </c>
      <c r="G421" s="530">
        <v>19227</v>
      </c>
      <c r="H421" s="46">
        <v>42786</v>
      </c>
      <c r="I421" s="289">
        <v>3204.5</v>
      </c>
      <c r="J421" s="46">
        <v>42786</v>
      </c>
      <c r="K421" s="99">
        <v>3204.5</v>
      </c>
    </row>
    <row r="422" spans="1:11" ht="12.75">
      <c r="A422" s="474"/>
      <c r="B422" s="480"/>
      <c r="C422" s="483"/>
      <c r="D422" s="486"/>
      <c r="E422" s="474"/>
      <c r="F422" s="474"/>
      <c r="G422" s="474"/>
      <c r="H422" s="46">
        <v>42814</v>
      </c>
      <c r="I422" s="99">
        <v>3204.5</v>
      </c>
      <c r="J422" s="46">
        <v>42809</v>
      </c>
      <c r="K422" s="99">
        <v>3204.5</v>
      </c>
    </row>
    <row r="423" spans="1:11" ht="12.75">
      <c r="A423" s="474"/>
      <c r="B423" s="480"/>
      <c r="C423" s="483"/>
      <c r="D423" s="486"/>
      <c r="E423" s="474"/>
      <c r="F423" s="474"/>
      <c r="G423" s="474"/>
      <c r="H423" s="46">
        <v>42845</v>
      </c>
      <c r="I423" s="99">
        <v>3204.5</v>
      </c>
      <c r="J423" s="46">
        <v>42881</v>
      </c>
      <c r="K423" s="99">
        <v>3204.5</v>
      </c>
    </row>
    <row r="424" spans="1:11" ht="12.75">
      <c r="A424" s="474"/>
      <c r="B424" s="480"/>
      <c r="C424" s="483"/>
      <c r="D424" s="486"/>
      <c r="E424" s="474"/>
      <c r="F424" s="474"/>
      <c r="G424" s="474"/>
      <c r="H424" s="46">
        <v>42875</v>
      </c>
      <c r="I424" s="99">
        <v>3204.5</v>
      </c>
      <c r="J424" s="46"/>
      <c r="K424" s="99"/>
    </row>
    <row r="425" spans="1:11" ht="12.75">
      <c r="A425" s="474"/>
      <c r="B425" s="480"/>
      <c r="C425" s="483"/>
      <c r="D425" s="486"/>
      <c r="E425" s="474"/>
      <c r="F425" s="474"/>
      <c r="G425" s="474"/>
      <c r="H425" s="46">
        <v>42906</v>
      </c>
      <c r="I425" s="99">
        <v>3204.5</v>
      </c>
      <c r="J425" s="46"/>
      <c r="K425" s="99"/>
    </row>
    <row r="426" spans="1:11" ht="12.75">
      <c r="A426" s="475"/>
      <c r="B426" s="481"/>
      <c r="C426" s="484"/>
      <c r="D426" s="487"/>
      <c r="E426" s="475"/>
      <c r="F426" s="549"/>
      <c r="G426" s="549"/>
      <c r="H426" s="46">
        <v>42936</v>
      </c>
      <c r="I426" s="99">
        <v>3204.5</v>
      </c>
      <c r="J426" s="46"/>
      <c r="K426" s="99"/>
    </row>
    <row r="427" spans="1:11" ht="12.75">
      <c r="A427" s="559">
        <v>25</v>
      </c>
      <c r="B427" s="560" t="s">
        <v>776</v>
      </c>
      <c r="C427" s="563">
        <v>2513505</v>
      </c>
      <c r="D427" s="557" t="s">
        <v>743</v>
      </c>
      <c r="E427" s="559">
        <v>333</v>
      </c>
      <c r="F427" s="556">
        <v>5661</v>
      </c>
      <c r="G427" s="527">
        <v>16983</v>
      </c>
      <c r="H427" s="21">
        <v>42786</v>
      </c>
      <c r="I427" s="290">
        <v>2830.5</v>
      </c>
      <c r="J427" s="16"/>
      <c r="K427" s="143"/>
    </row>
    <row r="428" spans="1:11" ht="12.75">
      <c r="A428" s="460"/>
      <c r="B428" s="561"/>
      <c r="C428" s="464"/>
      <c r="D428" s="558"/>
      <c r="E428" s="460"/>
      <c r="F428" s="460"/>
      <c r="G428" s="476"/>
      <c r="H428" s="21">
        <v>42814</v>
      </c>
      <c r="I428" s="22">
        <v>2830.5</v>
      </c>
      <c r="J428" s="16"/>
      <c r="K428" s="143"/>
    </row>
    <row r="429" spans="1:11" ht="12.75">
      <c r="A429" s="460"/>
      <c r="B429" s="561"/>
      <c r="C429" s="464"/>
      <c r="D429" s="558"/>
      <c r="E429" s="460"/>
      <c r="F429" s="460"/>
      <c r="G429" s="476"/>
      <c r="H429" s="21">
        <v>42845</v>
      </c>
      <c r="I429" s="22">
        <v>2830.5</v>
      </c>
      <c r="J429" s="16"/>
      <c r="K429" s="143"/>
    </row>
    <row r="430" spans="1:11" ht="12.75">
      <c r="A430" s="460"/>
      <c r="B430" s="561"/>
      <c r="C430" s="464"/>
      <c r="D430" s="558"/>
      <c r="E430" s="460"/>
      <c r="F430" s="460"/>
      <c r="G430" s="476"/>
      <c r="H430" s="21">
        <v>42875</v>
      </c>
      <c r="I430" s="22">
        <v>2830.5</v>
      </c>
      <c r="J430" s="16"/>
      <c r="K430" s="143"/>
    </row>
    <row r="431" spans="1:11" ht="12.75">
      <c r="A431" s="460"/>
      <c r="B431" s="561"/>
      <c r="C431" s="464"/>
      <c r="D431" s="558"/>
      <c r="E431" s="460"/>
      <c r="F431" s="460"/>
      <c r="G431" s="476"/>
      <c r="H431" s="21">
        <v>42906</v>
      </c>
      <c r="I431" s="22">
        <v>2830.5</v>
      </c>
      <c r="J431" s="16"/>
      <c r="K431" s="143"/>
    </row>
    <row r="432" spans="1:11" ht="12.75">
      <c r="A432" s="462"/>
      <c r="B432" s="562"/>
      <c r="C432" s="564"/>
      <c r="D432" s="466"/>
      <c r="E432" s="462"/>
      <c r="F432" s="566"/>
      <c r="G432" s="526"/>
      <c r="H432" s="21">
        <v>42936</v>
      </c>
      <c r="I432" s="22">
        <v>2830.5</v>
      </c>
      <c r="J432" s="16"/>
      <c r="K432" s="143"/>
    </row>
    <row r="433" spans="1:11" ht="12.75">
      <c r="A433" s="473">
        <v>25</v>
      </c>
      <c r="B433" s="479" t="s">
        <v>776</v>
      </c>
      <c r="C433" s="482">
        <v>2513604</v>
      </c>
      <c r="D433" s="485" t="s">
        <v>744</v>
      </c>
      <c r="E433" s="473">
        <v>500</v>
      </c>
      <c r="F433" s="528">
        <v>8500</v>
      </c>
      <c r="G433" s="530">
        <v>25500</v>
      </c>
      <c r="H433" s="46">
        <v>42786</v>
      </c>
      <c r="I433" s="289">
        <v>4250</v>
      </c>
      <c r="J433" s="48">
        <v>42786</v>
      </c>
      <c r="K433" s="104">
        <v>4250</v>
      </c>
    </row>
    <row r="434" spans="1:11" ht="12.75">
      <c r="A434" s="474"/>
      <c r="B434" s="480"/>
      <c r="C434" s="483"/>
      <c r="D434" s="486"/>
      <c r="E434" s="474"/>
      <c r="F434" s="474"/>
      <c r="G434" s="474"/>
      <c r="H434" s="46">
        <v>42814</v>
      </c>
      <c r="I434" s="99">
        <v>4250</v>
      </c>
      <c r="J434" s="48">
        <v>42809</v>
      </c>
      <c r="K434" s="104">
        <v>4250</v>
      </c>
    </row>
    <row r="435" spans="1:11" ht="12.75">
      <c r="A435" s="474"/>
      <c r="B435" s="480"/>
      <c r="C435" s="483"/>
      <c r="D435" s="486"/>
      <c r="E435" s="474"/>
      <c r="F435" s="474"/>
      <c r="G435" s="474"/>
      <c r="H435" s="46">
        <v>42845</v>
      </c>
      <c r="I435" s="99">
        <v>4250</v>
      </c>
      <c r="J435" s="48">
        <v>42845</v>
      </c>
      <c r="K435" s="104">
        <v>4250</v>
      </c>
    </row>
    <row r="436" spans="1:11" ht="12.75">
      <c r="A436" s="474"/>
      <c r="B436" s="480"/>
      <c r="C436" s="483"/>
      <c r="D436" s="486"/>
      <c r="E436" s="474"/>
      <c r="F436" s="474"/>
      <c r="G436" s="474"/>
      <c r="H436" s="46">
        <v>42875</v>
      </c>
      <c r="I436" s="99">
        <v>4250</v>
      </c>
      <c r="J436" s="48">
        <v>42874</v>
      </c>
      <c r="K436" s="104">
        <v>4250</v>
      </c>
    </row>
    <row r="437" spans="1:11" ht="12.75">
      <c r="A437" s="474"/>
      <c r="B437" s="480"/>
      <c r="C437" s="483"/>
      <c r="D437" s="486"/>
      <c r="E437" s="474"/>
      <c r="F437" s="474"/>
      <c r="G437" s="474"/>
      <c r="H437" s="46">
        <v>42906</v>
      </c>
      <c r="I437" s="99">
        <v>4250</v>
      </c>
      <c r="J437" s="48">
        <v>42905</v>
      </c>
      <c r="K437" s="104">
        <v>4250</v>
      </c>
    </row>
    <row r="438" spans="1:11" ht="12.75">
      <c r="A438" s="475"/>
      <c r="B438" s="481"/>
      <c r="C438" s="484"/>
      <c r="D438" s="487"/>
      <c r="E438" s="475"/>
      <c r="F438" s="549"/>
      <c r="G438" s="549"/>
      <c r="H438" s="46">
        <v>42936</v>
      </c>
      <c r="I438" s="99">
        <v>4250</v>
      </c>
      <c r="J438" s="48">
        <v>42943</v>
      </c>
      <c r="K438" s="104">
        <v>4250</v>
      </c>
    </row>
    <row r="439" spans="1:11" ht="12.75">
      <c r="A439" s="559">
        <v>25</v>
      </c>
      <c r="B439" s="560" t="s">
        <v>776</v>
      </c>
      <c r="C439" s="563">
        <v>2513653</v>
      </c>
      <c r="D439" s="557" t="s">
        <v>745</v>
      </c>
      <c r="E439" s="559">
        <v>479</v>
      </c>
      <c r="F439" s="556">
        <v>8143</v>
      </c>
      <c r="G439" s="527">
        <v>24429</v>
      </c>
      <c r="H439" s="21">
        <v>42786</v>
      </c>
      <c r="I439" s="290">
        <v>4071.5</v>
      </c>
      <c r="J439" s="16"/>
      <c r="K439" s="143"/>
    </row>
    <row r="440" spans="1:11" ht="12.75">
      <c r="A440" s="460"/>
      <c r="B440" s="561"/>
      <c r="C440" s="464"/>
      <c r="D440" s="558"/>
      <c r="E440" s="460"/>
      <c r="F440" s="460"/>
      <c r="G440" s="476"/>
      <c r="H440" s="21">
        <v>42814</v>
      </c>
      <c r="I440" s="22">
        <v>4071.5</v>
      </c>
      <c r="J440" s="16"/>
      <c r="K440" s="143"/>
    </row>
    <row r="441" spans="1:11" ht="12.75">
      <c r="A441" s="460"/>
      <c r="B441" s="561"/>
      <c r="C441" s="464"/>
      <c r="D441" s="558"/>
      <c r="E441" s="460"/>
      <c r="F441" s="460"/>
      <c r="G441" s="476"/>
      <c r="H441" s="21">
        <v>42845</v>
      </c>
      <c r="I441" s="22">
        <v>4071.5</v>
      </c>
      <c r="J441" s="16"/>
      <c r="K441" s="143"/>
    </row>
    <row r="442" spans="1:11" ht="12.75">
      <c r="A442" s="460"/>
      <c r="B442" s="561"/>
      <c r="C442" s="464"/>
      <c r="D442" s="558"/>
      <c r="E442" s="460"/>
      <c r="F442" s="460"/>
      <c r="G442" s="476"/>
      <c r="H442" s="21">
        <v>42875</v>
      </c>
      <c r="I442" s="22">
        <v>4071.5</v>
      </c>
      <c r="J442" s="16"/>
      <c r="K442" s="143"/>
    </row>
    <row r="443" spans="1:11" ht="12.75">
      <c r="A443" s="460"/>
      <c r="B443" s="561"/>
      <c r="C443" s="464"/>
      <c r="D443" s="558"/>
      <c r="E443" s="460"/>
      <c r="F443" s="460"/>
      <c r="G443" s="476"/>
      <c r="H443" s="21">
        <v>42906</v>
      </c>
      <c r="I443" s="22">
        <v>4071.5</v>
      </c>
      <c r="J443" s="16"/>
      <c r="K443" s="143"/>
    </row>
    <row r="444" spans="1:11" ht="12.75">
      <c r="A444" s="462"/>
      <c r="B444" s="562"/>
      <c r="C444" s="564"/>
      <c r="D444" s="466"/>
      <c r="E444" s="462"/>
      <c r="F444" s="566"/>
      <c r="G444" s="526"/>
      <c r="H444" s="21">
        <v>42936</v>
      </c>
      <c r="I444" s="22">
        <v>4071.5</v>
      </c>
      <c r="J444" s="16"/>
      <c r="K444" s="143"/>
    </row>
    <row r="445" spans="1:11" ht="12.75">
      <c r="A445" s="473">
        <v>25</v>
      </c>
      <c r="B445" s="479" t="s">
        <v>776</v>
      </c>
      <c r="C445" s="482">
        <v>2513851</v>
      </c>
      <c r="D445" s="485" t="s">
        <v>746</v>
      </c>
      <c r="E445" s="473">
        <v>432</v>
      </c>
      <c r="F445" s="528">
        <v>7344</v>
      </c>
      <c r="G445" s="530">
        <v>22032</v>
      </c>
      <c r="H445" s="46">
        <v>42786</v>
      </c>
      <c r="I445" s="289">
        <v>3672</v>
      </c>
      <c r="J445" s="46">
        <v>42786</v>
      </c>
      <c r="K445" s="99">
        <v>3672</v>
      </c>
    </row>
    <row r="446" spans="1:11" ht="12.75">
      <c r="A446" s="474"/>
      <c r="B446" s="480"/>
      <c r="C446" s="483"/>
      <c r="D446" s="486"/>
      <c r="E446" s="474"/>
      <c r="F446" s="474"/>
      <c r="G446" s="474"/>
      <c r="H446" s="46">
        <v>42814</v>
      </c>
      <c r="I446" s="99">
        <v>3672</v>
      </c>
      <c r="J446" s="46">
        <v>42814</v>
      </c>
      <c r="K446" s="99">
        <v>3672</v>
      </c>
    </row>
    <row r="447" spans="1:11" ht="12.75">
      <c r="A447" s="474"/>
      <c r="B447" s="480"/>
      <c r="C447" s="483"/>
      <c r="D447" s="486"/>
      <c r="E447" s="474"/>
      <c r="F447" s="474"/>
      <c r="G447" s="474"/>
      <c r="H447" s="46">
        <v>42845</v>
      </c>
      <c r="I447" s="99">
        <v>3672</v>
      </c>
      <c r="J447" s="46">
        <v>42845</v>
      </c>
      <c r="K447" s="99">
        <v>3672</v>
      </c>
    </row>
    <row r="448" spans="1:11" ht="12.75">
      <c r="A448" s="474"/>
      <c r="B448" s="480"/>
      <c r="C448" s="483"/>
      <c r="D448" s="486"/>
      <c r="E448" s="474"/>
      <c r="F448" s="474"/>
      <c r="G448" s="474"/>
      <c r="H448" s="46">
        <v>42875</v>
      </c>
      <c r="I448" s="99">
        <v>3672</v>
      </c>
      <c r="J448" s="46">
        <v>42877</v>
      </c>
      <c r="K448" s="99">
        <v>3672</v>
      </c>
    </row>
    <row r="449" spans="1:11" ht="12.75">
      <c r="A449" s="474"/>
      <c r="B449" s="480"/>
      <c r="C449" s="483"/>
      <c r="D449" s="486"/>
      <c r="E449" s="474"/>
      <c r="F449" s="474"/>
      <c r="G449" s="474"/>
      <c r="H449" s="46">
        <v>42906</v>
      </c>
      <c r="I449" s="99">
        <v>3672</v>
      </c>
      <c r="J449" s="46">
        <v>42906</v>
      </c>
      <c r="K449" s="99">
        <v>3672</v>
      </c>
    </row>
    <row r="450" spans="1:11" ht="12.75">
      <c r="A450" s="475"/>
      <c r="B450" s="481"/>
      <c r="C450" s="484"/>
      <c r="D450" s="487"/>
      <c r="E450" s="475"/>
      <c r="F450" s="549"/>
      <c r="G450" s="549"/>
      <c r="H450" s="46">
        <v>42936</v>
      </c>
      <c r="I450" s="99">
        <v>3672</v>
      </c>
      <c r="J450" s="46">
        <v>42936</v>
      </c>
      <c r="K450" s="99">
        <v>3672</v>
      </c>
    </row>
    <row r="451" spans="1:11" ht="12.75">
      <c r="A451" s="559">
        <v>25</v>
      </c>
      <c r="B451" s="560" t="s">
        <v>776</v>
      </c>
      <c r="C451" s="563">
        <v>2513927</v>
      </c>
      <c r="D451" s="557" t="s">
        <v>747</v>
      </c>
      <c r="E451" s="559">
        <v>162</v>
      </c>
      <c r="F451" s="556">
        <v>2754</v>
      </c>
      <c r="G451" s="527">
        <v>8262</v>
      </c>
      <c r="H451" s="21">
        <v>42786</v>
      </c>
      <c r="I451" s="290">
        <v>1377</v>
      </c>
      <c r="J451" s="31">
        <v>42786</v>
      </c>
      <c r="K451" s="149">
        <v>1377</v>
      </c>
    </row>
    <row r="452" spans="1:11" ht="12.75">
      <c r="A452" s="460"/>
      <c r="B452" s="561"/>
      <c r="C452" s="464"/>
      <c r="D452" s="558"/>
      <c r="E452" s="460"/>
      <c r="F452" s="460"/>
      <c r="G452" s="476"/>
      <c r="H452" s="21">
        <v>42814</v>
      </c>
      <c r="I452" s="22">
        <v>1377</v>
      </c>
      <c r="J452" s="108">
        <v>42814</v>
      </c>
      <c r="K452" s="243">
        <v>1377</v>
      </c>
    </row>
    <row r="453" spans="1:11" ht="12.75">
      <c r="A453" s="460"/>
      <c r="B453" s="561"/>
      <c r="C453" s="464"/>
      <c r="D453" s="558"/>
      <c r="E453" s="460"/>
      <c r="F453" s="460"/>
      <c r="G453" s="476"/>
      <c r="H453" s="21">
        <v>42845</v>
      </c>
      <c r="I453" s="22">
        <v>1377</v>
      </c>
      <c r="J453" s="31">
        <v>42845</v>
      </c>
      <c r="K453" s="149">
        <v>1377</v>
      </c>
    </row>
    <row r="454" spans="1:11" ht="12.75">
      <c r="A454" s="460"/>
      <c r="B454" s="561"/>
      <c r="C454" s="464"/>
      <c r="D454" s="558"/>
      <c r="E454" s="460"/>
      <c r="F454" s="460"/>
      <c r="G454" s="476"/>
      <c r="H454" s="21">
        <v>42875</v>
      </c>
      <c r="I454" s="22">
        <v>1377</v>
      </c>
      <c r="J454" s="31">
        <v>42871</v>
      </c>
      <c r="K454" s="149">
        <v>1377</v>
      </c>
    </row>
    <row r="455" spans="1:11" ht="12.75">
      <c r="A455" s="460"/>
      <c r="B455" s="561"/>
      <c r="C455" s="464"/>
      <c r="D455" s="558"/>
      <c r="E455" s="460"/>
      <c r="F455" s="460"/>
      <c r="G455" s="476"/>
      <c r="H455" s="21">
        <v>42906</v>
      </c>
      <c r="I455" s="22">
        <v>1377</v>
      </c>
      <c r="J455" s="31">
        <v>42906</v>
      </c>
      <c r="K455" s="149">
        <v>1377</v>
      </c>
    </row>
    <row r="456" spans="1:11" ht="12.75">
      <c r="A456" s="462"/>
      <c r="B456" s="562"/>
      <c r="C456" s="564"/>
      <c r="D456" s="466"/>
      <c r="E456" s="462"/>
      <c r="F456" s="566"/>
      <c r="G456" s="526"/>
      <c r="H456" s="21">
        <v>42936</v>
      </c>
      <c r="I456" s="22">
        <v>1377</v>
      </c>
      <c r="J456" s="31">
        <v>42936</v>
      </c>
      <c r="K456" s="149">
        <v>1377</v>
      </c>
    </row>
    <row r="457" spans="1:11" ht="12.75">
      <c r="A457" s="473">
        <v>25</v>
      </c>
      <c r="B457" s="479" t="s">
        <v>776</v>
      </c>
      <c r="C457" s="482">
        <v>2513901</v>
      </c>
      <c r="D457" s="485" t="s">
        <v>748</v>
      </c>
      <c r="E457" s="473">
        <v>257</v>
      </c>
      <c r="F457" s="528">
        <v>4369</v>
      </c>
      <c r="G457" s="530">
        <v>13107</v>
      </c>
      <c r="H457" s="46">
        <v>42786</v>
      </c>
      <c r="I457" s="289">
        <v>2184.5</v>
      </c>
      <c r="J457" s="46">
        <v>42923</v>
      </c>
      <c r="K457" s="99">
        <v>2184.5</v>
      </c>
    </row>
    <row r="458" spans="1:11" ht="12.75">
      <c r="A458" s="474"/>
      <c r="B458" s="480"/>
      <c r="C458" s="483"/>
      <c r="D458" s="486"/>
      <c r="E458" s="474"/>
      <c r="F458" s="474"/>
      <c r="G458" s="474"/>
      <c r="H458" s="46">
        <v>42814</v>
      </c>
      <c r="I458" s="99">
        <v>2184.5</v>
      </c>
      <c r="J458" s="46">
        <v>42923</v>
      </c>
      <c r="K458" s="99">
        <v>2184.5</v>
      </c>
    </row>
    <row r="459" spans="1:11" ht="12.75">
      <c r="A459" s="474"/>
      <c r="B459" s="480"/>
      <c r="C459" s="483"/>
      <c r="D459" s="486"/>
      <c r="E459" s="474"/>
      <c r="F459" s="474"/>
      <c r="G459" s="474"/>
      <c r="H459" s="46">
        <v>42845</v>
      </c>
      <c r="I459" s="99">
        <v>2184.5</v>
      </c>
      <c r="J459" s="46"/>
      <c r="K459" s="99"/>
    </row>
    <row r="460" spans="1:11" ht="12.75">
      <c r="A460" s="474"/>
      <c r="B460" s="480"/>
      <c r="C460" s="483"/>
      <c r="D460" s="486"/>
      <c r="E460" s="474"/>
      <c r="F460" s="474"/>
      <c r="G460" s="474"/>
      <c r="H460" s="46">
        <v>42875</v>
      </c>
      <c r="I460" s="99">
        <v>2184.5</v>
      </c>
      <c r="J460" s="46">
        <v>42965</v>
      </c>
      <c r="K460" s="99">
        <v>2184.5</v>
      </c>
    </row>
    <row r="461" spans="1:11" ht="12.75">
      <c r="A461" s="474"/>
      <c r="B461" s="480"/>
      <c r="C461" s="483"/>
      <c r="D461" s="486"/>
      <c r="E461" s="474"/>
      <c r="F461" s="474"/>
      <c r="G461" s="474"/>
      <c r="H461" s="46">
        <v>42906</v>
      </c>
      <c r="I461" s="99">
        <v>2184.5</v>
      </c>
      <c r="J461" s="46"/>
      <c r="K461" s="99"/>
    </row>
    <row r="462" spans="1:11" ht="12.75">
      <c r="A462" s="475"/>
      <c r="B462" s="481"/>
      <c r="C462" s="484"/>
      <c r="D462" s="487"/>
      <c r="E462" s="475"/>
      <c r="F462" s="549"/>
      <c r="G462" s="549"/>
      <c r="H462" s="46">
        <v>42936</v>
      </c>
      <c r="I462" s="99">
        <v>2184.5</v>
      </c>
      <c r="J462" s="46">
        <v>42936</v>
      </c>
      <c r="K462" s="99">
        <v>2184.5</v>
      </c>
    </row>
    <row r="463" spans="1:11" ht="12.75">
      <c r="A463" s="559">
        <v>25</v>
      </c>
      <c r="B463" s="560" t="s">
        <v>776</v>
      </c>
      <c r="C463" s="563">
        <v>2513968</v>
      </c>
      <c r="D463" s="557" t="s">
        <v>749</v>
      </c>
      <c r="E463" s="559">
        <v>195</v>
      </c>
      <c r="F463" s="556">
        <v>3315</v>
      </c>
      <c r="G463" s="527">
        <v>9945</v>
      </c>
      <c r="H463" s="21">
        <v>42786</v>
      </c>
      <c r="I463" s="290">
        <v>1657.5</v>
      </c>
      <c r="J463" s="16">
        <v>42853</v>
      </c>
      <c r="K463" s="143">
        <v>1657.5</v>
      </c>
    </row>
    <row r="464" spans="1:11" ht="12.75">
      <c r="A464" s="460"/>
      <c r="B464" s="561"/>
      <c r="C464" s="464"/>
      <c r="D464" s="558"/>
      <c r="E464" s="460"/>
      <c r="F464" s="460"/>
      <c r="G464" s="476"/>
      <c r="H464" s="21">
        <v>42814</v>
      </c>
      <c r="I464" s="22">
        <v>1657.5</v>
      </c>
      <c r="J464" s="16">
        <v>42814</v>
      </c>
      <c r="K464" s="143">
        <v>1657.5</v>
      </c>
    </row>
    <row r="465" spans="1:11" ht="12.75">
      <c r="A465" s="460"/>
      <c r="B465" s="561"/>
      <c r="C465" s="464"/>
      <c r="D465" s="558"/>
      <c r="E465" s="460"/>
      <c r="F465" s="460"/>
      <c r="G465" s="476"/>
      <c r="H465" s="21">
        <v>42845</v>
      </c>
      <c r="I465" s="22">
        <v>1657.5</v>
      </c>
      <c r="J465" s="16">
        <v>42895</v>
      </c>
      <c r="K465" s="143">
        <v>1657.5</v>
      </c>
    </row>
    <row r="466" spans="1:11" ht="12.75">
      <c r="A466" s="460"/>
      <c r="B466" s="561"/>
      <c r="C466" s="464"/>
      <c r="D466" s="558"/>
      <c r="E466" s="460"/>
      <c r="F466" s="460"/>
      <c r="G466" s="476"/>
      <c r="H466" s="21">
        <v>42875</v>
      </c>
      <c r="I466" s="22">
        <v>1657.5</v>
      </c>
      <c r="J466" s="16">
        <v>42874</v>
      </c>
      <c r="K466" s="143">
        <v>1657.5</v>
      </c>
    </row>
    <row r="467" spans="1:11" ht="12.75">
      <c r="A467" s="460"/>
      <c r="B467" s="561"/>
      <c r="C467" s="464"/>
      <c r="D467" s="558"/>
      <c r="E467" s="460"/>
      <c r="F467" s="460"/>
      <c r="G467" s="476"/>
      <c r="H467" s="21">
        <v>42906</v>
      </c>
      <c r="I467" s="22">
        <v>1657.5</v>
      </c>
      <c r="J467" s="16">
        <v>42906</v>
      </c>
      <c r="K467" s="143">
        <v>1657.5</v>
      </c>
    </row>
    <row r="468" spans="1:11" ht="12.75">
      <c r="A468" s="462"/>
      <c r="B468" s="562"/>
      <c r="C468" s="564"/>
      <c r="D468" s="466"/>
      <c r="E468" s="462"/>
      <c r="F468" s="566"/>
      <c r="G468" s="526"/>
      <c r="H468" s="21">
        <v>42936</v>
      </c>
      <c r="I468" s="22">
        <v>1657.5</v>
      </c>
      <c r="J468" s="16">
        <v>42936</v>
      </c>
      <c r="K468" s="143">
        <v>1657.5</v>
      </c>
    </row>
    <row r="469" spans="1:11" ht="12.75">
      <c r="A469" s="473">
        <v>25</v>
      </c>
      <c r="B469" s="479" t="s">
        <v>776</v>
      </c>
      <c r="C469" s="482">
        <v>2513984</v>
      </c>
      <c r="D469" s="485" t="s">
        <v>83</v>
      </c>
      <c r="E469" s="473">
        <v>229</v>
      </c>
      <c r="F469" s="528">
        <v>3893</v>
      </c>
      <c r="G469" s="530">
        <v>11679</v>
      </c>
      <c r="H469" s="46">
        <v>42786</v>
      </c>
      <c r="I469" s="289">
        <v>1946.5</v>
      </c>
      <c r="J469" s="48">
        <v>42867</v>
      </c>
      <c r="K469" s="104">
        <v>1946.5</v>
      </c>
    </row>
    <row r="470" spans="1:11" ht="12.75">
      <c r="A470" s="474"/>
      <c r="B470" s="480"/>
      <c r="C470" s="483"/>
      <c r="D470" s="486"/>
      <c r="E470" s="474"/>
      <c r="F470" s="474"/>
      <c r="G470" s="474"/>
      <c r="H470" s="46">
        <v>42814</v>
      </c>
      <c r="I470" s="99">
        <v>1946.5</v>
      </c>
      <c r="J470" s="48">
        <v>42814</v>
      </c>
      <c r="K470" s="104">
        <v>1946.5</v>
      </c>
    </row>
    <row r="471" spans="1:11" ht="12.75">
      <c r="A471" s="474"/>
      <c r="B471" s="480"/>
      <c r="C471" s="483"/>
      <c r="D471" s="486"/>
      <c r="E471" s="474"/>
      <c r="F471" s="474"/>
      <c r="G471" s="474"/>
      <c r="H471" s="46">
        <v>42845</v>
      </c>
      <c r="I471" s="99">
        <v>1946.5</v>
      </c>
      <c r="J471" s="48">
        <v>42832</v>
      </c>
      <c r="K471" s="104">
        <v>1946.5</v>
      </c>
    </row>
    <row r="472" spans="1:11" ht="12.75">
      <c r="A472" s="474"/>
      <c r="B472" s="480"/>
      <c r="C472" s="483"/>
      <c r="D472" s="486"/>
      <c r="E472" s="474"/>
      <c r="F472" s="474"/>
      <c r="G472" s="474"/>
      <c r="H472" s="46">
        <v>42875</v>
      </c>
      <c r="I472" s="99">
        <v>1946.5</v>
      </c>
      <c r="J472" s="48">
        <v>42877</v>
      </c>
      <c r="K472" s="104">
        <v>1946.5</v>
      </c>
    </row>
    <row r="473" spans="1:11" ht="12.75">
      <c r="A473" s="474"/>
      <c r="B473" s="480"/>
      <c r="C473" s="483"/>
      <c r="D473" s="486"/>
      <c r="E473" s="474"/>
      <c r="F473" s="474"/>
      <c r="G473" s="474"/>
      <c r="H473" s="46">
        <v>42906</v>
      </c>
      <c r="I473" s="99">
        <v>1946.5</v>
      </c>
      <c r="J473" s="48">
        <v>42906</v>
      </c>
      <c r="K473" s="104">
        <v>1946.5</v>
      </c>
    </row>
    <row r="474" spans="1:11" ht="12.75">
      <c r="A474" s="475"/>
      <c r="B474" s="481"/>
      <c r="C474" s="484"/>
      <c r="D474" s="487"/>
      <c r="E474" s="475"/>
      <c r="F474" s="549"/>
      <c r="G474" s="549"/>
      <c r="H474" s="46">
        <v>42936</v>
      </c>
      <c r="I474" s="99">
        <v>1946.5</v>
      </c>
      <c r="J474" s="48">
        <v>42936</v>
      </c>
      <c r="K474" s="104">
        <v>1946.5</v>
      </c>
    </row>
    <row r="475" spans="1:11" ht="12.75">
      <c r="A475" s="559">
        <v>25</v>
      </c>
      <c r="B475" s="560" t="s">
        <v>776</v>
      </c>
      <c r="C475" s="563">
        <v>2514008</v>
      </c>
      <c r="D475" s="557" t="s">
        <v>750</v>
      </c>
      <c r="E475" s="559">
        <v>381</v>
      </c>
      <c r="F475" s="556">
        <v>6477</v>
      </c>
      <c r="G475" s="527">
        <v>19431</v>
      </c>
      <c r="H475" s="21">
        <v>42786</v>
      </c>
      <c r="I475" s="290">
        <v>3238.5</v>
      </c>
      <c r="J475" s="16">
        <v>42800</v>
      </c>
      <c r="K475" s="143">
        <v>3238.5</v>
      </c>
    </row>
    <row r="476" spans="1:11" ht="12.75">
      <c r="A476" s="460"/>
      <c r="B476" s="561"/>
      <c r="C476" s="464"/>
      <c r="D476" s="558"/>
      <c r="E476" s="460"/>
      <c r="F476" s="460"/>
      <c r="G476" s="476"/>
      <c r="H476" s="21">
        <v>42814</v>
      </c>
      <c r="I476" s="22">
        <v>3238.5</v>
      </c>
      <c r="J476" s="16">
        <v>42814</v>
      </c>
      <c r="K476" s="143">
        <v>3238.5</v>
      </c>
    </row>
    <row r="477" spans="1:11" ht="12.75">
      <c r="A477" s="460"/>
      <c r="B477" s="561"/>
      <c r="C477" s="464"/>
      <c r="D477" s="558"/>
      <c r="E477" s="460"/>
      <c r="F477" s="460"/>
      <c r="G477" s="476"/>
      <c r="H477" s="21">
        <v>42845</v>
      </c>
      <c r="I477" s="22">
        <v>3238.5</v>
      </c>
      <c r="J477" s="16">
        <v>42835</v>
      </c>
      <c r="K477" s="143">
        <v>3238.5</v>
      </c>
    </row>
    <row r="478" spans="1:11" ht="12.75">
      <c r="A478" s="460"/>
      <c r="B478" s="561"/>
      <c r="C478" s="464"/>
      <c r="D478" s="558"/>
      <c r="E478" s="460"/>
      <c r="F478" s="460"/>
      <c r="G478" s="476"/>
      <c r="H478" s="21">
        <v>42875</v>
      </c>
      <c r="I478" s="22">
        <v>3238.5</v>
      </c>
      <c r="J478" s="16">
        <v>42871</v>
      </c>
      <c r="K478" s="143">
        <v>3238.5</v>
      </c>
    </row>
    <row r="479" spans="1:11" ht="12.75">
      <c r="A479" s="460"/>
      <c r="B479" s="561"/>
      <c r="C479" s="464"/>
      <c r="D479" s="558"/>
      <c r="E479" s="460"/>
      <c r="F479" s="460"/>
      <c r="G479" s="476"/>
      <c r="H479" s="21">
        <v>42906</v>
      </c>
      <c r="I479" s="22">
        <v>3238.5</v>
      </c>
      <c r="J479" s="16">
        <v>42929</v>
      </c>
      <c r="K479" s="143">
        <v>3238.5</v>
      </c>
    </row>
    <row r="480" spans="1:11" ht="12.75">
      <c r="A480" s="462"/>
      <c r="B480" s="562"/>
      <c r="C480" s="564"/>
      <c r="D480" s="466"/>
      <c r="E480" s="462"/>
      <c r="F480" s="566"/>
      <c r="G480" s="526"/>
      <c r="H480" s="21">
        <v>42936</v>
      </c>
      <c r="I480" s="22">
        <v>3238.5</v>
      </c>
      <c r="J480" s="16">
        <v>42929</v>
      </c>
      <c r="K480" s="143">
        <v>3238.5</v>
      </c>
    </row>
    <row r="481" spans="1:11" ht="12.75">
      <c r="A481" s="473">
        <v>25</v>
      </c>
      <c r="B481" s="479" t="s">
        <v>776</v>
      </c>
      <c r="C481" s="482">
        <v>2500700</v>
      </c>
      <c r="D481" s="485" t="s">
        <v>751</v>
      </c>
      <c r="E481" s="473">
        <v>1390</v>
      </c>
      <c r="F481" s="528">
        <v>23630</v>
      </c>
      <c r="G481" s="530">
        <v>70890</v>
      </c>
      <c r="H481" s="46">
        <v>42786</v>
      </c>
      <c r="I481" s="289">
        <v>11815</v>
      </c>
      <c r="J481" s="46"/>
      <c r="K481" s="99"/>
    </row>
    <row r="482" spans="1:11" ht="12.75">
      <c r="A482" s="474"/>
      <c r="B482" s="480"/>
      <c r="C482" s="483"/>
      <c r="D482" s="486"/>
      <c r="E482" s="474"/>
      <c r="F482" s="474"/>
      <c r="G482" s="474"/>
      <c r="H482" s="46">
        <v>42814</v>
      </c>
      <c r="I482" s="99">
        <v>11815</v>
      </c>
      <c r="J482" s="46"/>
      <c r="K482" s="99"/>
    </row>
    <row r="483" spans="1:11" ht="12.75">
      <c r="A483" s="474"/>
      <c r="B483" s="480"/>
      <c r="C483" s="483"/>
      <c r="D483" s="486"/>
      <c r="E483" s="474"/>
      <c r="F483" s="474"/>
      <c r="G483" s="474"/>
      <c r="H483" s="46">
        <v>42845</v>
      </c>
      <c r="I483" s="99">
        <v>11815</v>
      </c>
      <c r="J483" s="46"/>
      <c r="K483" s="99"/>
    </row>
    <row r="484" spans="1:11" ht="12.75">
      <c r="A484" s="474"/>
      <c r="B484" s="480"/>
      <c r="C484" s="483"/>
      <c r="D484" s="486"/>
      <c r="E484" s="474"/>
      <c r="F484" s="474"/>
      <c r="G484" s="474"/>
      <c r="H484" s="46">
        <v>42875</v>
      </c>
      <c r="I484" s="99">
        <v>11815</v>
      </c>
      <c r="J484" s="46"/>
      <c r="K484" s="99"/>
    </row>
    <row r="485" spans="1:11" ht="12.75">
      <c r="A485" s="474"/>
      <c r="B485" s="480"/>
      <c r="C485" s="483"/>
      <c r="D485" s="486"/>
      <c r="E485" s="474"/>
      <c r="F485" s="474"/>
      <c r="G485" s="474"/>
      <c r="H485" s="46">
        <v>42906</v>
      </c>
      <c r="I485" s="99">
        <v>11815</v>
      </c>
      <c r="J485" s="46"/>
      <c r="K485" s="99"/>
    </row>
    <row r="486" spans="1:11" ht="12.75">
      <c r="A486" s="475"/>
      <c r="B486" s="481"/>
      <c r="C486" s="484"/>
      <c r="D486" s="487"/>
      <c r="E486" s="475"/>
      <c r="F486" s="549"/>
      <c r="G486" s="549"/>
      <c r="H486" s="46">
        <v>42936</v>
      </c>
      <c r="I486" s="99">
        <v>11815</v>
      </c>
      <c r="J486" s="46"/>
      <c r="K486" s="99"/>
    </row>
    <row r="487" spans="1:11" ht="12.75">
      <c r="A487" s="567">
        <v>25</v>
      </c>
      <c r="B487" s="560" t="s">
        <v>776</v>
      </c>
      <c r="C487" s="563">
        <v>2514107</v>
      </c>
      <c r="D487" s="557" t="s">
        <v>752</v>
      </c>
      <c r="E487" s="559">
        <v>494</v>
      </c>
      <c r="F487" s="556">
        <v>8398</v>
      </c>
      <c r="G487" s="527">
        <v>25194</v>
      </c>
      <c r="H487" s="21">
        <v>42786</v>
      </c>
      <c r="I487" s="290">
        <v>4199</v>
      </c>
      <c r="J487" s="16">
        <v>42786</v>
      </c>
      <c r="K487" s="143">
        <v>4199</v>
      </c>
    </row>
    <row r="488" spans="1:11" ht="12.75">
      <c r="A488" s="568"/>
      <c r="B488" s="561"/>
      <c r="C488" s="464"/>
      <c r="D488" s="558"/>
      <c r="E488" s="460"/>
      <c r="F488" s="460"/>
      <c r="G488" s="476"/>
      <c r="H488" s="21">
        <v>42814</v>
      </c>
      <c r="I488" s="22">
        <v>4199</v>
      </c>
      <c r="J488" s="16">
        <v>42814</v>
      </c>
      <c r="K488" s="143">
        <v>4199</v>
      </c>
    </row>
    <row r="489" spans="1:11" ht="12.75">
      <c r="A489" s="568"/>
      <c r="B489" s="561"/>
      <c r="C489" s="464"/>
      <c r="D489" s="558"/>
      <c r="E489" s="460"/>
      <c r="F489" s="460"/>
      <c r="G489" s="476"/>
      <c r="H489" s="21">
        <v>42845</v>
      </c>
      <c r="I489" s="22">
        <v>4199</v>
      </c>
      <c r="J489" s="16">
        <v>42845</v>
      </c>
      <c r="K489" s="143">
        <v>4199</v>
      </c>
    </row>
    <row r="490" spans="1:11" ht="12.75">
      <c r="A490" s="568"/>
      <c r="B490" s="561"/>
      <c r="C490" s="464"/>
      <c r="D490" s="558"/>
      <c r="E490" s="460"/>
      <c r="F490" s="460"/>
      <c r="G490" s="476"/>
      <c r="H490" s="21">
        <v>42875</v>
      </c>
      <c r="I490" s="22">
        <v>4199</v>
      </c>
      <c r="J490" s="16">
        <v>42874</v>
      </c>
      <c r="K490" s="143">
        <v>4199</v>
      </c>
    </row>
    <row r="491" spans="1:11" ht="12.75">
      <c r="A491" s="568"/>
      <c r="B491" s="561"/>
      <c r="C491" s="464"/>
      <c r="D491" s="558"/>
      <c r="E491" s="460"/>
      <c r="F491" s="460"/>
      <c r="G491" s="476"/>
      <c r="H491" s="21">
        <v>42906</v>
      </c>
      <c r="I491" s="22">
        <v>4199</v>
      </c>
      <c r="J491" s="16">
        <v>42906</v>
      </c>
      <c r="K491" s="143">
        <v>4199</v>
      </c>
    </row>
    <row r="492" spans="1:11" ht="12.75">
      <c r="A492" s="569"/>
      <c r="B492" s="562"/>
      <c r="C492" s="564"/>
      <c r="D492" s="466"/>
      <c r="E492" s="462"/>
      <c r="F492" s="566"/>
      <c r="G492" s="526"/>
      <c r="H492" s="21">
        <v>42936</v>
      </c>
      <c r="I492" s="22">
        <v>4199</v>
      </c>
      <c r="J492" s="16">
        <v>42936</v>
      </c>
      <c r="K492" s="143">
        <v>4199</v>
      </c>
    </row>
    <row r="493" spans="1:11" ht="12.75">
      <c r="A493" s="473">
        <v>25</v>
      </c>
      <c r="B493" s="479" t="s">
        <v>776</v>
      </c>
      <c r="C493" s="482">
        <v>2514206</v>
      </c>
      <c r="D493" s="485" t="s">
        <v>753</v>
      </c>
      <c r="E493" s="473">
        <v>837</v>
      </c>
      <c r="F493" s="528">
        <v>14229</v>
      </c>
      <c r="G493" s="530">
        <v>42687</v>
      </c>
      <c r="H493" s="46">
        <v>42786</v>
      </c>
      <c r="I493" s="289">
        <v>7114.5</v>
      </c>
      <c r="J493" s="46">
        <v>42787</v>
      </c>
      <c r="K493" s="99">
        <v>7114.5</v>
      </c>
    </row>
    <row r="494" spans="1:11" ht="12.75">
      <c r="A494" s="474"/>
      <c r="B494" s="480"/>
      <c r="C494" s="483"/>
      <c r="D494" s="486"/>
      <c r="E494" s="474"/>
      <c r="F494" s="474"/>
      <c r="G494" s="474"/>
      <c r="H494" s="46">
        <v>42814</v>
      </c>
      <c r="I494" s="99">
        <v>7114.5</v>
      </c>
      <c r="J494" s="46">
        <v>42787</v>
      </c>
      <c r="K494" s="99">
        <v>7114.5</v>
      </c>
    </row>
    <row r="495" spans="1:11" ht="12.75">
      <c r="A495" s="474"/>
      <c r="B495" s="480"/>
      <c r="C495" s="483"/>
      <c r="D495" s="486"/>
      <c r="E495" s="474"/>
      <c r="F495" s="474"/>
      <c r="G495" s="474"/>
      <c r="H495" s="46">
        <v>42845</v>
      </c>
      <c r="I495" s="99">
        <v>7114.5</v>
      </c>
      <c r="J495" s="46">
        <v>42787</v>
      </c>
      <c r="K495" s="99">
        <v>7114.5</v>
      </c>
    </row>
    <row r="496" spans="1:11" ht="12.75">
      <c r="A496" s="474"/>
      <c r="B496" s="480"/>
      <c r="C496" s="483"/>
      <c r="D496" s="486"/>
      <c r="E496" s="474"/>
      <c r="F496" s="474"/>
      <c r="G496" s="474"/>
      <c r="H496" s="46">
        <v>42875</v>
      </c>
      <c r="I496" s="99">
        <v>7114.5</v>
      </c>
      <c r="J496" s="46">
        <v>42787</v>
      </c>
      <c r="K496" s="99">
        <v>7114.5</v>
      </c>
    </row>
    <row r="497" spans="1:11" ht="12.75">
      <c r="A497" s="474"/>
      <c r="B497" s="480"/>
      <c r="C497" s="483"/>
      <c r="D497" s="486"/>
      <c r="E497" s="474"/>
      <c r="F497" s="474"/>
      <c r="G497" s="474"/>
      <c r="H497" s="46">
        <v>42906</v>
      </c>
      <c r="I497" s="99">
        <v>7114.5</v>
      </c>
      <c r="J497" s="46">
        <v>42787</v>
      </c>
      <c r="K497" s="99">
        <v>7114.5</v>
      </c>
    </row>
    <row r="498" spans="1:11" ht="12.75">
      <c r="A498" s="475"/>
      <c r="B498" s="481"/>
      <c r="C498" s="484"/>
      <c r="D498" s="487"/>
      <c r="E498" s="475"/>
      <c r="F498" s="549"/>
      <c r="G498" s="549"/>
      <c r="H498" s="46">
        <v>42936</v>
      </c>
      <c r="I498" s="99">
        <v>7114.5</v>
      </c>
      <c r="J498" s="46">
        <v>42787</v>
      </c>
      <c r="K498" s="99">
        <v>7114.5</v>
      </c>
    </row>
    <row r="499" spans="1:11" ht="12.75">
      <c r="A499" s="559">
        <v>25</v>
      </c>
      <c r="B499" s="560" t="s">
        <v>776</v>
      </c>
      <c r="C499" s="563">
        <v>2514305</v>
      </c>
      <c r="D499" s="557" t="s">
        <v>754</v>
      </c>
      <c r="E499" s="559">
        <v>179</v>
      </c>
      <c r="F499" s="556">
        <v>3043</v>
      </c>
      <c r="G499" s="527">
        <v>9129</v>
      </c>
      <c r="H499" s="21">
        <v>42786</v>
      </c>
      <c r="I499" s="290">
        <v>1521.5</v>
      </c>
      <c r="J499" s="16">
        <v>42800</v>
      </c>
      <c r="K499" s="143">
        <v>1521.5</v>
      </c>
    </row>
    <row r="500" spans="1:11" ht="12.75">
      <c r="A500" s="460"/>
      <c r="B500" s="561"/>
      <c r="C500" s="464"/>
      <c r="D500" s="558"/>
      <c r="E500" s="460"/>
      <c r="F500" s="460"/>
      <c r="G500" s="476"/>
      <c r="H500" s="21">
        <v>42814</v>
      </c>
      <c r="I500" s="22">
        <v>1521.5</v>
      </c>
      <c r="J500" s="16">
        <v>42809</v>
      </c>
      <c r="K500" s="143">
        <v>1521.5</v>
      </c>
    </row>
    <row r="501" spans="1:11" ht="12.75">
      <c r="A501" s="460"/>
      <c r="B501" s="561"/>
      <c r="C501" s="464"/>
      <c r="D501" s="558"/>
      <c r="E501" s="460"/>
      <c r="F501" s="460"/>
      <c r="G501" s="476"/>
      <c r="H501" s="21">
        <v>42845</v>
      </c>
      <c r="I501" s="22">
        <v>1521.5</v>
      </c>
      <c r="J501" s="16">
        <v>42886</v>
      </c>
      <c r="K501" s="143">
        <v>1521.5</v>
      </c>
    </row>
    <row r="502" spans="1:11" ht="12.75">
      <c r="A502" s="460"/>
      <c r="B502" s="561"/>
      <c r="C502" s="464"/>
      <c r="D502" s="558"/>
      <c r="E502" s="460"/>
      <c r="F502" s="460"/>
      <c r="G502" s="476"/>
      <c r="H502" s="21">
        <v>42875</v>
      </c>
      <c r="I502" s="22">
        <v>1521.5</v>
      </c>
      <c r="J502" s="16">
        <v>42886</v>
      </c>
      <c r="K502" s="143">
        <v>1521.5</v>
      </c>
    </row>
    <row r="503" spans="1:11" ht="12.75">
      <c r="A503" s="460"/>
      <c r="B503" s="561"/>
      <c r="C503" s="464"/>
      <c r="D503" s="558"/>
      <c r="E503" s="460"/>
      <c r="F503" s="460"/>
      <c r="G503" s="476"/>
      <c r="H503" s="21">
        <v>42906</v>
      </c>
      <c r="I503" s="22">
        <v>1521.5</v>
      </c>
      <c r="J503" s="16">
        <v>42906</v>
      </c>
      <c r="K503" s="143">
        <v>1521.5</v>
      </c>
    </row>
    <row r="504" spans="1:11" ht="12.75">
      <c r="A504" s="462"/>
      <c r="B504" s="562"/>
      <c r="C504" s="564"/>
      <c r="D504" s="466"/>
      <c r="E504" s="462"/>
      <c r="F504" s="566"/>
      <c r="G504" s="526"/>
      <c r="H504" s="21">
        <v>42936</v>
      </c>
      <c r="I504" s="22">
        <v>1521.5</v>
      </c>
      <c r="J504" s="16">
        <v>42936</v>
      </c>
      <c r="K504" s="143">
        <v>1521.5</v>
      </c>
    </row>
    <row r="505" spans="1:11" ht="12.75">
      <c r="A505" s="473">
        <v>25</v>
      </c>
      <c r="B505" s="479" t="s">
        <v>776</v>
      </c>
      <c r="C505" s="482">
        <v>2514404</v>
      </c>
      <c r="D505" s="485" t="s">
        <v>755</v>
      </c>
      <c r="E505" s="473">
        <v>439</v>
      </c>
      <c r="F505" s="528">
        <v>7463</v>
      </c>
      <c r="G505" s="530">
        <v>22389</v>
      </c>
      <c r="H505" s="46">
        <v>42786</v>
      </c>
      <c r="I505" s="289">
        <v>3731.5</v>
      </c>
      <c r="J505" s="48">
        <v>42804</v>
      </c>
      <c r="K505" s="104">
        <v>3731.5</v>
      </c>
    </row>
    <row r="506" spans="1:11" ht="12.75">
      <c r="A506" s="474"/>
      <c r="B506" s="480"/>
      <c r="C506" s="483"/>
      <c r="D506" s="486"/>
      <c r="E506" s="474"/>
      <c r="F506" s="474"/>
      <c r="G506" s="474"/>
      <c r="H506" s="46">
        <v>42814</v>
      </c>
      <c r="I506" s="99">
        <v>3731.5</v>
      </c>
      <c r="J506" s="48">
        <v>42814</v>
      </c>
      <c r="K506" s="104">
        <v>3731.5</v>
      </c>
    </row>
    <row r="507" spans="1:11" ht="12.75">
      <c r="A507" s="474"/>
      <c r="B507" s="480"/>
      <c r="C507" s="483"/>
      <c r="D507" s="486"/>
      <c r="E507" s="474"/>
      <c r="F507" s="474"/>
      <c r="G507" s="474"/>
      <c r="H507" s="46">
        <v>42845</v>
      </c>
      <c r="I507" s="99">
        <v>3731.5</v>
      </c>
      <c r="J507" s="48">
        <v>42845</v>
      </c>
      <c r="K507" s="104">
        <v>3731.5</v>
      </c>
    </row>
    <row r="508" spans="1:11" ht="12.75">
      <c r="A508" s="474"/>
      <c r="B508" s="480"/>
      <c r="C508" s="483"/>
      <c r="D508" s="486"/>
      <c r="E508" s="474"/>
      <c r="F508" s="474"/>
      <c r="G508" s="474"/>
      <c r="H508" s="46">
        <v>42875</v>
      </c>
      <c r="I508" s="99">
        <v>3731.5</v>
      </c>
      <c r="J508" s="48">
        <v>42886</v>
      </c>
      <c r="K508" s="104">
        <v>3731.5</v>
      </c>
    </row>
    <row r="509" spans="1:11" ht="12.75">
      <c r="A509" s="474"/>
      <c r="B509" s="480"/>
      <c r="C509" s="483"/>
      <c r="D509" s="486"/>
      <c r="E509" s="474"/>
      <c r="F509" s="474"/>
      <c r="G509" s="474"/>
      <c r="H509" s="46">
        <v>42906</v>
      </c>
      <c r="I509" s="99">
        <v>3731.5</v>
      </c>
      <c r="J509" s="48">
        <v>42906</v>
      </c>
      <c r="K509" s="104">
        <v>3731.5</v>
      </c>
    </row>
    <row r="510" spans="1:11" ht="12.75">
      <c r="A510" s="475"/>
      <c r="B510" s="481"/>
      <c r="C510" s="484"/>
      <c r="D510" s="487"/>
      <c r="E510" s="475"/>
      <c r="F510" s="549"/>
      <c r="G510" s="549"/>
      <c r="H510" s="46">
        <v>42936</v>
      </c>
      <c r="I510" s="99">
        <v>3731.5</v>
      </c>
      <c r="J510" s="48">
        <v>42944</v>
      </c>
      <c r="K510" s="104">
        <v>3731.5</v>
      </c>
    </row>
    <row r="511" spans="1:11" ht="12.75">
      <c r="A511" s="559">
        <v>25</v>
      </c>
      <c r="B511" s="560" t="s">
        <v>776</v>
      </c>
      <c r="C511" s="563">
        <v>2514503</v>
      </c>
      <c r="D511" s="557" t="s">
        <v>756</v>
      </c>
      <c r="E511" s="559">
        <v>589</v>
      </c>
      <c r="F511" s="556">
        <v>10013</v>
      </c>
      <c r="G511" s="527">
        <v>30039</v>
      </c>
      <c r="H511" s="21">
        <v>42786</v>
      </c>
      <c r="I511" s="290">
        <v>5006.5</v>
      </c>
      <c r="J511" s="31">
        <v>42822</v>
      </c>
      <c r="K511" s="149">
        <v>5006.5</v>
      </c>
    </row>
    <row r="512" spans="1:11" ht="12.75">
      <c r="A512" s="460"/>
      <c r="B512" s="561"/>
      <c r="C512" s="464"/>
      <c r="D512" s="558"/>
      <c r="E512" s="460"/>
      <c r="F512" s="460"/>
      <c r="G512" s="476"/>
      <c r="H512" s="21">
        <v>42814</v>
      </c>
      <c r="I512" s="22">
        <v>5006.5</v>
      </c>
      <c r="J512" s="31">
        <v>42822</v>
      </c>
      <c r="K512" s="149">
        <v>5006.5</v>
      </c>
    </row>
    <row r="513" spans="1:11" ht="12.75">
      <c r="A513" s="460"/>
      <c r="B513" s="561"/>
      <c r="C513" s="464"/>
      <c r="D513" s="558"/>
      <c r="E513" s="460"/>
      <c r="F513" s="460"/>
      <c r="G513" s="476"/>
      <c r="H513" s="21">
        <v>42845</v>
      </c>
      <c r="I513" s="22">
        <v>5006.5</v>
      </c>
      <c r="J513" s="31">
        <v>42845</v>
      </c>
      <c r="K513" s="149">
        <v>5006.5</v>
      </c>
    </row>
    <row r="514" spans="1:11" ht="12.75">
      <c r="A514" s="460"/>
      <c r="B514" s="561"/>
      <c r="C514" s="464"/>
      <c r="D514" s="558"/>
      <c r="E514" s="460"/>
      <c r="F514" s="460"/>
      <c r="G514" s="476"/>
      <c r="H514" s="21">
        <v>42875</v>
      </c>
      <c r="I514" s="22">
        <v>5006.5</v>
      </c>
      <c r="J514" s="31">
        <v>42874</v>
      </c>
      <c r="K514" s="149">
        <v>5006.5</v>
      </c>
    </row>
    <row r="515" spans="1:11" ht="12.75">
      <c r="A515" s="460"/>
      <c r="B515" s="561"/>
      <c r="C515" s="464"/>
      <c r="D515" s="558"/>
      <c r="E515" s="460"/>
      <c r="F515" s="460"/>
      <c r="G515" s="476"/>
      <c r="H515" s="21">
        <v>42906</v>
      </c>
      <c r="I515" s="22">
        <v>5006.5</v>
      </c>
      <c r="J515" s="31">
        <v>42906</v>
      </c>
      <c r="K515" s="149">
        <v>5006.5</v>
      </c>
    </row>
    <row r="516" spans="1:11" ht="12.75">
      <c r="A516" s="462"/>
      <c r="B516" s="562"/>
      <c r="C516" s="564"/>
      <c r="D516" s="466"/>
      <c r="E516" s="462"/>
      <c r="F516" s="566"/>
      <c r="G516" s="526"/>
      <c r="H516" s="21">
        <v>42936</v>
      </c>
      <c r="I516" s="22">
        <v>5006.5</v>
      </c>
      <c r="J516" s="31">
        <v>42936</v>
      </c>
      <c r="K516" s="149">
        <v>5006.5</v>
      </c>
    </row>
    <row r="517" spans="1:11" ht="12.75">
      <c r="A517" s="473">
        <v>25</v>
      </c>
      <c r="B517" s="479" t="s">
        <v>776</v>
      </c>
      <c r="C517" s="482">
        <v>2514552</v>
      </c>
      <c r="D517" s="485" t="s">
        <v>757</v>
      </c>
      <c r="E517" s="473">
        <v>280</v>
      </c>
      <c r="F517" s="528">
        <v>4760</v>
      </c>
      <c r="G517" s="530">
        <v>14280</v>
      </c>
      <c r="H517" s="46">
        <v>42786</v>
      </c>
      <c r="I517" s="289">
        <v>2380</v>
      </c>
      <c r="J517" s="46">
        <v>42859</v>
      </c>
      <c r="K517" s="99">
        <v>2380</v>
      </c>
    </row>
    <row r="518" spans="1:11" ht="12.75">
      <c r="A518" s="474"/>
      <c r="B518" s="480"/>
      <c r="C518" s="483"/>
      <c r="D518" s="486"/>
      <c r="E518" s="474"/>
      <c r="F518" s="474"/>
      <c r="G518" s="474"/>
      <c r="H518" s="46">
        <v>42814</v>
      </c>
      <c r="I518" s="99">
        <v>2380</v>
      </c>
      <c r="J518" s="46">
        <v>42859</v>
      </c>
      <c r="K518" s="99">
        <v>2380</v>
      </c>
    </row>
    <row r="519" spans="1:11" ht="12.75">
      <c r="A519" s="474"/>
      <c r="B519" s="480"/>
      <c r="C519" s="483"/>
      <c r="D519" s="486"/>
      <c r="E519" s="474"/>
      <c r="F519" s="474"/>
      <c r="G519" s="474"/>
      <c r="H519" s="46">
        <v>42845</v>
      </c>
      <c r="I519" s="99">
        <v>2380</v>
      </c>
      <c r="J519" s="46">
        <v>42859</v>
      </c>
      <c r="K519" s="99">
        <v>2380</v>
      </c>
    </row>
    <row r="520" spans="1:11" ht="12.75">
      <c r="A520" s="474"/>
      <c r="B520" s="480"/>
      <c r="C520" s="483"/>
      <c r="D520" s="486"/>
      <c r="E520" s="474"/>
      <c r="F520" s="474"/>
      <c r="G520" s="474"/>
      <c r="H520" s="46">
        <v>42875</v>
      </c>
      <c r="I520" s="99">
        <v>2380</v>
      </c>
      <c r="J520" s="46">
        <v>42853</v>
      </c>
      <c r="K520" s="99">
        <v>2380</v>
      </c>
    </row>
    <row r="521" spans="1:11" ht="12.75">
      <c r="A521" s="474"/>
      <c r="B521" s="480"/>
      <c r="C521" s="483"/>
      <c r="D521" s="486"/>
      <c r="E521" s="474"/>
      <c r="F521" s="474"/>
      <c r="G521" s="474"/>
      <c r="H521" s="46">
        <v>42906</v>
      </c>
      <c r="I521" s="99">
        <v>2380</v>
      </c>
      <c r="J521" s="46">
        <v>42853</v>
      </c>
      <c r="K521" s="99">
        <v>2380</v>
      </c>
    </row>
    <row r="522" spans="1:11" ht="12.75">
      <c r="A522" s="475"/>
      <c r="B522" s="481"/>
      <c r="C522" s="484"/>
      <c r="D522" s="487"/>
      <c r="E522" s="475"/>
      <c r="F522" s="549"/>
      <c r="G522" s="549"/>
      <c r="H522" s="46">
        <v>42936</v>
      </c>
      <c r="I522" s="99">
        <v>2380</v>
      </c>
      <c r="J522" s="46">
        <v>42858</v>
      </c>
      <c r="K522" s="99">
        <v>2380</v>
      </c>
    </row>
    <row r="523" spans="1:11" ht="12.75">
      <c r="A523" s="559">
        <v>25</v>
      </c>
      <c r="B523" s="560" t="s">
        <v>776</v>
      </c>
      <c r="C523" s="563">
        <v>2514602</v>
      </c>
      <c r="D523" s="557" t="s">
        <v>758</v>
      </c>
      <c r="E523" s="559">
        <v>269</v>
      </c>
      <c r="F523" s="556">
        <v>4573</v>
      </c>
      <c r="G523" s="527">
        <v>13719</v>
      </c>
      <c r="H523" s="21">
        <v>42786</v>
      </c>
      <c r="I523" s="290">
        <v>2286.5</v>
      </c>
      <c r="J523" s="31">
        <v>42859</v>
      </c>
      <c r="K523" s="149">
        <v>2286.5</v>
      </c>
    </row>
    <row r="524" spans="1:11" ht="12.75">
      <c r="A524" s="460"/>
      <c r="B524" s="561"/>
      <c r="C524" s="464"/>
      <c r="D524" s="558"/>
      <c r="E524" s="460"/>
      <c r="F524" s="460"/>
      <c r="G524" s="476"/>
      <c r="H524" s="21">
        <v>42814</v>
      </c>
      <c r="I524" s="22">
        <v>2286.5</v>
      </c>
      <c r="J524" s="31">
        <v>42859</v>
      </c>
      <c r="K524" s="149">
        <v>2286.5</v>
      </c>
    </row>
    <row r="525" spans="1:11" ht="12.75">
      <c r="A525" s="460"/>
      <c r="B525" s="561"/>
      <c r="C525" s="464"/>
      <c r="D525" s="558"/>
      <c r="E525" s="460"/>
      <c r="F525" s="460"/>
      <c r="G525" s="476"/>
      <c r="H525" s="21">
        <v>42845</v>
      </c>
      <c r="I525" s="22">
        <v>2286.5</v>
      </c>
      <c r="J525" s="31">
        <v>42845</v>
      </c>
      <c r="K525" s="149">
        <v>2286.5</v>
      </c>
    </row>
    <row r="526" spans="1:11" ht="12.75">
      <c r="A526" s="460"/>
      <c r="B526" s="561"/>
      <c r="C526" s="464"/>
      <c r="D526" s="558"/>
      <c r="E526" s="460"/>
      <c r="F526" s="460"/>
      <c r="G526" s="476"/>
      <c r="H526" s="21">
        <v>42875</v>
      </c>
      <c r="I526" s="22">
        <v>2286.5</v>
      </c>
      <c r="J526" s="31">
        <v>42877</v>
      </c>
      <c r="K526" s="149">
        <v>2286.5</v>
      </c>
    </row>
    <row r="527" spans="1:11" ht="12.75">
      <c r="A527" s="460"/>
      <c r="B527" s="561"/>
      <c r="C527" s="464"/>
      <c r="D527" s="558"/>
      <c r="E527" s="460"/>
      <c r="F527" s="460"/>
      <c r="G527" s="476"/>
      <c r="H527" s="21">
        <v>42906</v>
      </c>
      <c r="I527" s="22">
        <v>2286.5</v>
      </c>
      <c r="J527" s="31">
        <v>42906</v>
      </c>
      <c r="K527" s="149">
        <v>2286.5</v>
      </c>
    </row>
    <row r="528" spans="1:11" ht="12.75">
      <c r="A528" s="462"/>
      <c r="B528" s="562"/>
      <c r="C528" s="564"/>
      <c r="D528" s="466"/>
      <c r="E528" s="462"/>
      <c r="F528" s="566"/>
      <c r="G528" s="526"/>
      <c r="H528" s="21">
        <v>42936</v>
      </c>
      <c r="I528" s="22">
        <v>2286.5</v>
      </c>
      <c r="J528" s="31">
        <v>42944</v>
      </c>
      <c r="K528" s="149">
        <v>2286.5</v>
      </c>
    </row>
    <row r="529" spans="1:11" ht="12.75">
      <c r="A529" s="473">
        <v>25</v>
      </c>
      <c r="B529" s="479" t="s">
        <v>776</v>
      </c>
      <c r="C529" s="482">
        <v>2514651</v>
      </c>
      <c r="D529" s="485" t="s">
        <v>759</v>
      </c>
      <c r="E529" s="473">
        <v>84</v>
      </c>
      <c r="F529" s="528">
        <v>1428</v>
      </c>
      <c r="G529" s="530">
        <v>4284</v>
      </c>
      <c r="H529" s="46">
        <v>42786</v>
      </c>
      <c r="I529" s="289">
        <v>856.8</v>
      </c>
      <c r="J529" s="48">
        <v>42811</v>
      </c>
      <c r="K529" s="104">
        <v>856.8</v>
      </c>
    </row>
    <row r="530" spans="1:11" ht="12.75">
      <c r="A530" s="474"/>
      <c r="B530" s="480"/>
      <c r="C530" s="483"/>
      <c r="D530" s="486"/>
      <c r="E530" s="474"/>
      <c r="F530" s="474"/>
      <c r="G530" s="474"/>
      <c r="H530" s="46">
        <v>42814</v>
      </c>
      <c r="I530" s="99">
        <v>856.8</v>
      </c>
      <c r="J530" s="48">
        <v>42814</v>
      </c>
      <c r="K530" s="104">
        <v>856.8</v>
      </c>
    </row>
    <row r="531" spans="1:11" ht="12.75">
      <c r="A531" s="474"/>
      <c r="B531" s="480"/>
      <c r="C531" s="483"/>
      <c r="D531" s="486"/>
      <c r="E531" s="474"/>
      <c r="F531" s="474"/>
      <c r="G531" s="474"/>
      <c r="H531" s="46">
        <v>42845</v>
      </c>
      <c r="I531" s="99">
        <v>856.8</v>
      </c>
      <c r="J531" s="48">
        <v>42845</v>
      </c>
      <c r="K531" s="104">
        <v>856.8</v>
      </c>
    </row>
    <row r="532" spans="1:11" ht="12.75">
      <c r="A532" s="474"/>
      <c r="B532" s="480"/>
      <c r="C532" s="483"/>
      <c r="D532" s="486"/>
      <c r="E532" s="474"/>
      <c r="F532" s="474"/>
      <c r="G532" s="474"/>
      <c r="H532" s="46">
        <v>42875</v>
      </c>
      <c r="I532" s="99">
        <v>856.8</v>
      </c>
      <c r="J532" s="48">
        <v>42877</v>
      </c>
      <c r="K532" s="104">
        <v>856.8</v>
      </c>
    </row>
    <row r="533" spans="1:11" ht="12.75">
      <c r="A533" s="475"/>
      <c r="B533" s="481"/>
      <c r="C533" s="484"/>
      <c r="D533" s="487"/>
      <c r="E533" s="475"/>
      <c r="F533" s="475"/>
      <c r="G533" s="475"/>
      <c r="H533" s="46">
        <v>42906</v>
      </c>
      <c r="I533" s="99">
        <v>856.8</v>
      </c>
      <c r="J533" s="48">
        <v>42906</v>
      </c>
      <c r="K533" s="104">
        <v>856.8</v>
      </c>
    </row>
    <row r="534" spans="1:11" ht="12.75">
      <c r="A534" s="559">
        <v>25</v>
      </c>
      <c r="B534" s="560" t="s">
        <v>776</v>
      </c>
      <c r="C534" s="563">
        <v>2514701</v>
      </c>
      <c r="D534" s="557" t="s">
        <v>760</v>
      </c>
      <c r="E534" s="559">
        <v>271</v>
      </c>
      <c r="F534" s="556">
        <v>4607</v>
      </c>
      <c r="G534" s="556">
        <v>13821</v>
      </c>
      <c r="H534" s="21">
        <v>42786</v>
      </c>
      <c r="I534" s="290">
        <v>2303.5</v>
      </c>
      <c r="J534" s="16">
        <v>42807</v>
      </c>
      <c r="K534" s="143">
        <v>2303.5</v>
      </c>
    </row>
    <row r="535" spans="1:11" ht="12.75">
      <c r="A535" s="460"/>
      <c r="B535" s="561"/>
      <c r="C535" s="464"/>
      <c r="D535" s="558"/>
      <c r="E535" s="460"/>
      <c r="F535" s="460"/>
      <c r="G535" s="460"/>
      <c r="H535" s="21">
        <v>42814</v>
      </c>
      <c r="I535" s="22">
        <v>2303.5</v>
      </c>
      <c r="J535" s="16">
        <v>42935</v>
      </c>
      <c r="K535" s="143">
        <v>2303.5</v>
      </c>
    </row>
    <row r="536" spans="1:11" ht="12.75">
      <c r="A536" s="460"/>
      <c r="B536" s="561"/>
      <c r="C536" s="464"/>
      <c r="D536" s="558"/>
      <c r="E536" s="460"/>
      <c r="F536" s="460"/>
      <c r="G536" s="460"/>
      <c r="H536" s="21">
        <v>42845</v>
      </c>
      <c r="I536" s="22">
        <v>2303.5</v>
      </c>
      <c r="J536" s="16">
        <v>42817</v>
      </c>
      <c r="K536" s="143">
        <v>2303.5</v>
      </c>
    </row>
    <row r="537" spans="1:11" ht="12.75">
      <c r="A537" s="460"/>
      <c r="B537" s="561"/>
      <c r="C537" s="464"/>
      <c r="D537" s="558"/>
      <c r="E537" s="460"/>
      <c r="F537" s="460"/>
      <c r="G537" s="460"/>
      <c r="H537" s="21">
        <v>42875</v>
      </c>
      <c r="I537" s="22">
        <v>2303.5</v>
      </c>
      <c r="J537" s="16">
        <v>42879</v>
      </c>
      <c r="K537" s="143">
        <v>2303.5</v>
      </c>
    </row>
    <row r="538" spans="1:11" ht="12.75">
      <c r="A538" s="460"/>
      <c r="B538" s="561"/>
      <c r="C538" s="464"/>
      <c r="D538" s="558"/>
      <c r="E538" s="460"/>
      <c r="F538" s="460"/>
      <c r="G538" s="460"/>
      <c r="H538" s="21">
        <v>42906</v>
      </c>
      <c r="I538" s="22">
        <v>2303.5</v>
      </c>
      <c r="J538" s="16">
        <v>42879</v>
      </c>
      <c r="K538" s="143">
        <v>2303.5</v>
      </c>
    </row>
    <row r="539" spans="1:11" ht="12.75">
      <c r="A539" s="462"/>
      <c r="B539" s="562"/>
      <c r="C539" s="564"/>
      <c r="D539" s="466"/>
      <c r="E539" s="462"/>
      <c r="F539" s="462"/>
      <c r="G539" s="460"/>
      <c r="H539" s="21">
        <v>42936</v>
      </c>
      <c r="I539" s="22">
        <v>2303.5</v>
      </c>
      <c r="J539" s="16">
        <v>42912</v>
      </c>
      <c r="K539" s="143">
        <v>2303.5</v>
      </c>
    </row>
    <row r="540" spans="1:11" ht="12.75">
      <c r="A540" s="473">
        <v>25</v>
      </c>
      <c r="B540" s="479" t="s">
        <v>776</v>
      </c>
      <c r="C540" s="482">
        <v>2514800</v>
      </c>
      <c r="D540" s="485" t="s">
        <v>761</v>
      </c>
      <c r="E540" s="473">
        <v>399</v>
      </c>
      <c r="F540" s="528">
        <v>6783</v>
      </c>
      <c r="G540" s="528">
        <v>20349</v>
      </c>
      <c r="H540" s="46">
        <v>42786</v>
      </c>
      <c r="I540" s="289">
        <v>3391.5</v>
      </c>
      <c r="J540" s="48">
        <v>42786</v>
      </c>
      <c r="K540" s="104">
        <v>3391.5</v>
      </c>
    </row>
    <row r="541" spans="1:11" ht="12.75">
      <c r="A541" s="474"/>
      <c r="B541" s="480"/>
      <c r="C541" s="483"/>
      <c r="D541" s="486"/>
      <c r="E541" s="474"/>
      <c r="F541" s="474"/>
      <c r="G541" s="474"/>
      <c r="H541" s="46">
        <v>42814</v>
      </c>
      <c r="I541" s="99">
        <v>3391.5</v>
      </c>
      <c r="J541" s="48">
        <v>42814</v>
      </c>
      <c r="K541" s="104">
        <v>3391.5</v>
      </c>
    </row>
    <row r="542" spans="1:11" ht="12.75">
      <c r="A542" s="474"/>
      <c r="B542" s="480"/>
      <c r="C542" s="483"/>
      <c r="D542" s="486"/>
      <c r="E542" s="474"/>
      <c r="F542" s="474"/>
      <c r="G542" s="474"/>
      <c r="H542" s="46">
        <v>42845</v>
      </c>
      <c r="I542" s="99">
        <v>3391.5</v>
      </c>
      <c r="J542" s="48">
        <v>42843</v>
      </c>
      <c r="K542" s="104">
        <v>3391.5</v>
      </c>
    </row>
    <row r="543" spans="1:11" ht="12.75">
      <c r="A543" s="474"/>
      <c r="B543" s="480"/>
      <c r="C543" s="483"/>
      <c r="D543" s="486"/>
      <c r="E543" s="474"/>
      <c r="F543" s="474"/>
      <c r="G543" s="474"/>
      <c r="H543" s="46">
        <v>42875</v>
      </c>
      <c r="I543" s="99">
        <v>3391.5</v>
      </c>
      <c r="J543" s="48">
        <v>42874</v>
      </c>
      <c r="K543" s="104">
        <v>3391.5</v>
      </c>
    </row>
    <row r="544" spans="1:11" ht="12.75">
      <c r="A544" s="474"/>
      <c r="B544" s="480"/>
      <c r="C544" s="483"/>
      <c r="D544" s="486"/>
      <c r="E544" s="474"/>
      <c r="F544" s="474"/>
      <c r="G544" s="474"/>
      <c r="H544" s="46">
        <v>42906</v>
      </c>
      <c r="I544" s="99">
        <v>3391.5</v>
      </c>
      <c r="J544" s="48">
        <v>42906</v>
      </c>
      <c r="K544" s="104">
        <v>3391.5</v>
      </c>
    </row>
    <row r="545" spans="1:11" ht="12.75">
      <c r="A545" s="475"/>
      <c r="B545" s="481"/>
      <c r="C545" s="484"/>
      <c r="D545" s="487"/>
      <c r="E545" s="475"/>
      <c r="F545" s="475"/>
      <c r="G545" s="475"/>
      <c r="H545" s="46">
        <v>42936</v>
      </c>
      <c r="I545" s="99">
        <v>3391.5</v>
      </c>
      <c r="J545" s="48">
        <v>42934</v>
      </c>
      <c r="K545" s="104">
        <v>3391.5</v>
      </c>
    </row>
    <row r="546" spans="1:11" ht="12.75">
      <c r="A546" s="559">
        <v>25</v>
      </c>
      <c r="B546" s="560" t="s">
        <v>776</v>
      </c>
      <c r="C546" s="563">
        <v>2514909</v>
      </c>
      <c r="D546" s="557" t="s">
        <v>762</v>
      </c>
      <c r="E546" s="559">
        <v>397</v>
      </c>
      <c r="F546" s="556">
        <v>6749</v>
      </c>
      <c r="G546" s="527">
        <v>20247</v>
      </c>
      <c r="H546" s="21">
        <v>42786</v>
      </c>
      <c r="I546" s="290">
        <v>3374.5</v>
      </c>
      <c r="J546" s="16">
        <v>42787</v>
      </c>
      <c r="K546" s="143">
        <v>3374.5</v>
      </c>
    </row>
    <row r="547" spans="1:11" ht="12.75">
      <c r="A547" s="460"/>
      <c r="B547" s="561"/>
      <c r="C547" s="464"/>
      <c r="D547" s="558"/>
      <c r="E547" s="460"/>
      <c r="F547" s="460"/>
      <c r="G547" s="476"/>
      <c r="H547" s="21">
        <v>42814</v>
      </c>
      <c r="I547" s="22">
        <v>3374.5</v>
      </c>
      <c r="J547" s="31">
        <v>42811</v>
      </c>
      <c r="K547" s="149">
        <v>3374.5</v>
      </c>
    </row>
    <row r="548" spans="1:11" ht="12.75">
      <c r="A548" s="460"/>
      <c r="B548" s="561"/>
      <c r="C548" s="464"/>
      <c r="D548" s="558"/>
      <c r="E548" s="460"/>
      <c r="F548" s="460"/>
      <c r="G548" s="476"/>
      <c r="H548" s="21">
        <v>42845</v>
      </c>
      <c r="I548" s="22">
        <v>3374.5</v>
      </c>
      <c r="J548" s="31">
        <v>42845</v>
      </c>
      <c r="K548" s="149">
        <v>3374.5</v>
      </c>
    </row>
    <row r="549" spans="1:11" ht="12.75">
      <c r="A549" s="460"/>
      <c r="B549" s="561"/>
      <c r="C549" s="464"/>
      <c r="D549" s="558"/>
      <c r="E549" s="460"/>
      <c r="F549" s="460"/>
      <c r="G549" s="476"/>
      <c r="H549" s="21">
        <v>42875</v>
      </c>
      <c r="I549" s="22">
        <v>3374.5</v>
      </c>
      <c r="J549" s="31">
        <v>42867</v>
      </c>
      <c r="K549" s="149">
        <v>3374.5</v>
      </c>
    </row>
    <row r="550" spans="1:11" ht="12.75">
      <c r="A550" s="460"/>
      <c r="B550" s="561"/>
      <c r="C550" s="464"/>
      <c r="D550" s="558"/>
      <c r="E550" s="460"/>
      <c r="F550" s="460"/>
      <c r="G550" s="476"/>
      <c r="H550" s="21">
        <v>42906</v>
      </c>
      <c r="I550" s="22">
        <v>3374.5</v>
      </c>
      <c r="J550" s="31">
        <v>42905</v>
      </c>
      <c r="K550" s="149">
        <v>3374.5</v>
      </c>
    </row>
    <row r="551" spans="1:11" ht="12.75">
      <c r="A551" s="462"/>
      <c r="B551" s="562"/>
      <c r="C551" s="564"/>
      <c r="D551" s="466"/>
      <c r="E551" s="462"/>
      <c r="F551" s="462"/>
      <c r="G551" s="448"/>
      <c r="H551" s="21">
        <v>42936</v>
      </c>
      <c r="I551" s="22">
        <v>3374.5</v>
      </c>
      <c r="J551" s="31">
        <v>42936</v>
      </c>
      <c r="K551" s="149">
        <v>3374.5</v>
      </c>
    </row>
    <row r="552" spans="1:11" ht="12.75">
      <c r="A552" s="473">
        <v>25</v>
      </c>
      <c r="B552" s="479" t="s">
        <v>776</v>
      </c>
      <c r="C552" s="482">
        <v>2515203</v>
      </c>
      <c r="D552" s="485" t="s">
        <v>763</v>
      </c>
      <c r="E552" s="473">
        <v>439</v>
      </c>
      <c r="F552" s="528">
        <v>7463</v>
      </c>
      <c r="G552" s="530">
        <v>22389</v>
      </c>
      <c r="H552" s="46">
        <v>42786</v>
      </c>
      <c r="I552" s="289">
        <v>3731.5</v>
      </c>
      <c r="J552" s="46">
        <v>42885</v>
      </c>
      <c r="K552" s="99">
        <v>3731.5</v>
      </c>
    </row>
    <row r="553" spans="1:11" ht="12.75">
      <c r="A553" s="474"/>
      <c r="B553" s="480"/>
      <c r="C553" s="483"/>
      <c r="D553" s="486"/>
      <c r="E553" s="474"/>
      <c r="F553" s="474"/>
      <c r="G553" s="474"/>
      <c r="H553" s="46">
        <v>42814</v>
      </c>
      <c r="I553" s="99">
        <v>3731.5</v>
      </c>
      <c r="J553" s="46">
        <v>42814</v>
      </c>
      <c r="K553" s="99">
        <v>3731.5</v>
      </c>
    </row>
    <row r="554" spans="1:11" ht="12.75">
      <c r="A554" s="474"/>
      <c r="B554" s="480"/>
      <c r="C554" s="483"/>
      <c r="D554" s="486"/>
      <c r="E554" s="474"/>
      <c r="F554" s="474"/>
      <c r="G554" s="474"/>
      <c r="H554" s="46">
        <v>42845</v>
      </c>
      <c r="I554" s="99">
        <v>3731.5</v>
      </c>
      <c r="J554" s="46">
        <v>42831</v>
      </c>
      <c r="K554" s="99">
        <v>3731.5</v>
      </c>
    </row>
    <row r="555" spans="1:11" ht="12.75">
      <c r="A555" s="474"/>
      <c r="B555" s="480"/>
      <c r="C555" s="483"/>
      <c r="D555" s="486"/>
      <c r="E555" s="474"/>
      <c r="F555" s="474"/>
      <c r="G555" s="474"/>
      <c r="H555" s="46">
        <v>42875</v>
      </c>
      <c r="I555" s="99">
        <v>3731.5</v>
      </c>
      <c r="J555" s="46">
        <v>42873</v>
      </c>
      <c r="K555" s="99">
        <v>3731.5</v>
      </c>
    </row>
    <row r="556" spans="1:11" ht="12.75">
      <c r="A556" s="474"/>
      <c r="B556" s="480"/>
      <c r="C556" s="483"/>
      <c r="D556" s="486"/>
      <c r="E556" s="474"/>
      <c r="F556" s="474"/>
      <c r="G556" s="474"/>
      <c r="H556" s="46">
        <v>42906</v>
      </c>
      <c r="I556" s="99">
        <v>3731.5</v>
      </c>
      <c r="J556" s="46">
        <v>42899</v>
      </c>
      <c r="K556" s="99">
        <v>3731.5</v>
      </c>
    </row>
    <row r="557" spans="1:11" ht="12.75">
      <c r="A557" s="475"/>
      <c r="B557" s="481"/>
      <c r="C557" s="484"/>
      <c r="D557" s="487"/>
      <c r="E557" s="475"/>
      <c r="F557" s="475"/>
      <c r="G557" s="475"/>
      <c r="H557" s="46">
        <v>42936</v>
      </c>
      <c r="I557" s="99">
        <v>3731.5</v>
      </c>
      <c r="J557" s="46">
        <v>42920</v>
      </c>
      <c r="K557" s="99">
        <v>3731.5</v>
      </c>
    </row>
    <row r="558" spans="1:11" ht="12.75">
      <c r="A558" s="559">
        <v>25</v>
      </c>
      <c r="B558" s="560" t="s">
        <v>776</v>
      </c>
      <c r="C558" s="563">
        <v>2515500</v>
      </c>
      <c r="D558" s="557" t="s">
        <v>764</v>
      </c>
      <c r="E558" s="559">
        <v>846</v>
      </c>
      <c r="F558" s="556">
        <v>14382</v>
      </c>
      <c r="G558" s="527">
        <v>43146</v>
      </c>
      <c r="H558" s="21">
        <v>42786</v>
      </c>
      <c r="I558" s="290">
        <v>7191</v>
      </c>
      <c r="J558" s="16"/>
      <c r="K558" s="143"/>
    </row>
    <row r="559" spans="1:11" ht="12.75">
      <c r="A559" s="460"/>
      <c r="B559" s="561"/>
      <c r="C559" s="464"/>
      <c r="D559" s="558"/>
      <c r="E559" s="460"/>
      <c r="F559" s="460"/>
      <c r="G559" s="476"/>
      <c r="H559" s="21">
        <v>42814</v>
      </c>
      <c r="I559" s="22">
        <v>7191</v>
      </c>
      <c r="J559" s="16"/>
      <c r="K559" s="143"/>
    </row>
    <row r="560" spans="1:11" ht="12.75">
      <c r="A560" s="460"/>
      <c r="B560" s="561"/>
      <c r="C560" s="464"/>
      <c r="D560" s="558"/>
      <c r="E560" s="460"/>
      <c r="F560" s="460"/>
      <c r="G560" s="476"/>
      <c r="H560" s="21">
        <v>42845</v>
      </c>
      <c r="I560" s="22">
        <v>7191</v>
      </c>
      <c r="J560" s="16"/>
      <c r="K560" s="143"/>
    </row>
    <row r="561" spans="1:11" ht="12.75">
      <c r="A561" s="460"/>
      <c r="B561" s="561"/>
      <c r="C561" s="464"/>
      <c r="D561" s="558"/>
      <c r="E561" s="460"/>
      <c r="F561" s="460"/>
      <c r="G561" s="476"/>
      <c r="H561" s="21">
        <v>42875</v>
      </c>
      <c r="I561" s="22">
        <v>7191</v>
      </c>
      <c r="J561" s="16"/>
      <c r="K561" s="143"/>
    </row>
    <row r="562" spans="1:11" ht="12.75">
      <c r="A562" s="460"/>
      <c r="B562" s="561"/>
      <c r="C562" s="464"/>
      <c r="D562" s="558"/>
      <c r="E562" s="460"/>
      <c r="F562" s="460"/>
      <c r="G562" s="476"/>
      <c r="H562" s="21">
        <v>42906</v>
      </c>
      <c r="I562" s="22">
        <v>7191</v>
      </c>
      <c r="J562" s="16"/>
      <c r="K562" s="143"/>
    </row>
    <row r="563" spans="1:11" ht="12.75">
      <c r="A563" s="462"/>
      <c r="B563" s="562"/>
      <c r="C563" s="564"/>
      <c r="D563" s="466"/>
      <c r="E563" s="462"/>
      <c r="F563" s="462"/>
      <c r="G563" s="448"/>
      <c r="H563" s="21">
        <v>42936</v>
      </c>
      <c r="I563" s="22">
        <v>7191</v>
      </c>
      <c r="J563" s="16"/>
      <c r="K563" s="143"/>
    </row>
    <row r="564" spans="1:11" ht="12.75">
      <c r="A564" s="473">
        <v>25</v>
      </c>
      <c r="B564" s="479" t="s">
        <v>776</v>
      </c>
      <c r="C564" s="482">
        <v>2515708</v>
      </c>
      <c r="D564" s="485" t="s">
        <v>765</v>
      </c>
      <c r="E564" s="473">
        <v>247</v>
      </c>
      <c r="F564" s="528">
        <v>4199</v>
      </c>
      <c r="G564" s="530">
        <v>12597</v>
      </c>
      <c r="H564" s="46">
        <v>42786</v>
      </c>
      <c r="I564" s="289">
        <v>2099.5</v>
      </c>
      <c r="J564" s="48"/>
      <c r="K564" s="104"/>
    </row>
    <row r="565" spans="1:11" ht="12.75">
      <c r="A565" s="474"/>
      <c r="B565" s="480"/>
      <c r="C565" s="483"/>
      <c r="D565" s="486"/>
      <c r="E565" s="474"/>
      <c r="F565" s="474"/>
      <c r="G565" s="474"/>
      <c r="H565" s="46">
        <v>42814</v>
      </c>
      <c r="I565" s="99">
        <v>2099.5</v>
      </c>
      <c r="J565" s="48"/>
      <c r="K565" s="104"/>
    </row>
    <row r="566" spans="1:11" ht="12.75">
      <c r="A566" s="474"/>
      <c r="B566" s="480"/>
      <c r="C566" s="565"/>
      <c r="D566" s="486"/>
      <c r="E566" s="474"/>
      <c r="F566" s="474"/>
      <c r="G566" s="474"/>
      <c r="H566" s="46">
        <v>42845</v>
      </c>
      <c r="I566" s="99">
        <v>2099.5</v>
      </c>
      <c r="J566" s="48"/>
      <c r="K566" s="104"/>
    </row>
    <row r="567" spans="1:11" ht="12.75">
      <c r="A567" s="474"/>
      <c r="B567" s="480"/>
      <c r="C567" s="565"/>
      <c r="D567" s="486"/>
      <c r="E567" s="474"/>
      <c r="F567" s="474"/>
      <c r="G567" s="474"/>
      <c r="H567" s="46">
        <v>42875</v>
      </c>
      <c r="I567" s="99">
        <v>2099.5</v>
      </c>
      <c r="J567" s="48"/>
      <c r="K567" s="104"/>
    </row>
    <row r="568" spans="1:11" ht="12.75">
      <c r="A568" s="474"/>
      <c r="B568" s="480"/>
      <c r="C568" s="483"/>
      <c r="D568" s="486"/>
      <c r="E568" s="474"/>
      <c r="F568" s="474"/>
      <c r="G568" s="474"/>
      <c r="H568" s="46">
        <v>42906</v>
      </c>
      <c r="I568" s="99">
        <v>2099.5</v>
      </c>
      <c r="J568" s="48"/>
      <c r="K568" s="104"/>
    </row>
    <row r="569" spans="1:11" ht="12.75">
      <c r="A569" s="475"/>
      <c r="B569" s="481"/>
      <c r="C569" s="484"/>
      <c r="D569" s="487"/>
      <c r="E569" s="475"/>
      <c r="F569" s="475"/>
      <c r="G569" s="475"/>
      <c r="H569" s="46">
        <v>42936</v>
      </c>
      <c r="I569" s="99">
        <v>2099.5</v>
      </c>
      <c r="J569" s="46"/>
      <c r="K569" s="99"/>
    </row>
    <row r="570" spans="1:11" ht="12.75">
      <c r="A570" s="559">
        <v>25</v>
      </c>
      <c r="B570" s="560" t="s">
        <v>776</v>
      </c>
      <c r="C570" s="563">
        <v>2516201</v>
      </c>
      <c r="D570" s="557" t="s">
        <v>766</v>
      </c>
      <c r="E570" s="559">
        <v>1948</v>
      </c>
      <c r="F570" s="556">
        <v>33116</v>
      </c>
      <c r="G570" s="527">
        <v>99348</v>
      </c>
      <c r="H570" s="21">
        <v>42786</v>
      </c>
      <c r="I570" s="290">
        <v>16558</v>
      </c>
      <c r="J570" s="16">
        <v>42853</v>
      </c>
      <c r="K570" s="143">
        <v>16558</v>
      </c>
    </row>
    <row r="571" spans="1:11" ht="12.75">
      <c r="A571" s="460"/>
      <c r="B571" s="561"/>
      <c r="C571" s="464"/>
      <c r="D571" s="558"/>
      <c r="E571" s="460"/>
      <c r="F571" s="460"/>
      <c r="G571" s="476"/>
      <c r="H571" s="21">
        <v>42814</v>
      </c>
      <c r="I571" s="22">
        <v>16558</v>
      </c>
      <c r="J571" s="31">
        <v>42814</v>
      </c>
      <c r="K571" s="149">
        <v>16558</v>
      </c>
    </row>
    <row r="572" spans="1:11" ht="12.75">
      <c r="A572" s="460"/>
      <c r="B572" s="561"/>
      <c r="C572" s="464"/>
      <c r="D572" s="558"/>
      <c r="E572" s="460"/>
      <c r="F572" s="460"/>
      <c r="G572" s="476"/>
      <c r="H572" s="21">
        <v>42845</v>
      </c>
      <c r="I572" s="22">
        <v>16558</v>
      </c>
      <c r="J572" s="31">
        <v>42853</v>
      </c>
      <c r="K572" s="149">
        <v>16558</v>
      </c>
    </row>
    <row r="573" spans="1:11" ht="12.75">
      <c r="A573" s="460"/>
      <c r="B573" s="561"/>
      <c r="C573" s="464"/>
      <c r="D573" s="558"/>
      <c r="E573" s="460"/>
      <c r="F573" s="460"/>
      <c r="G573" s="476"/>
      <c r="H573" s="21">
        <v>42875</v>
      </c>
      <c r="I573" s="22">
        <v>16558</v>
      </c>
      <c r="J573" s="31">
        <v>42874</v>
      </c>
      <c r="K573" s="149">
        <v>16558</v>
      </c>
    </row>
    <row r="574" spans="1:11" ht="12.75">
      <c r="A574" s="460"/>
      <c r="B574" s="561"/>
      <c r="C574" s="464"/>
      <c r="D574" s="558"/>
      <c r="E574" s="460"/>
      <c r="F574" s="460"/>
      <c r="G574" s="476"/>
      <c r="H574" s="21">
        <v>42906</v>
      </c>
      <c r="I574" s="22">
        <v>16558</v>
      </c>
      <c r="J574" s="31">
        <v>42905</v>
      </c>
      <c r="K574" s="149">
        <v>16558</v>
      </c>
    </row>
    <row r="575" spans="1:11" ht="12.75">
      <c r="A575" s="462"/>
      <c r="B575" s="562"/>
      <c r="C575" s="564"/>
      <c r="D575" s="466"/>
      <c r="E575" s="462"/>
      <c r="F575" s="462"/>
      <c r="G575" s="448"/>
      <c r="H575" s="21">
        <v>42936</v>
      </c>
      <c r="I575" s="22">
        <v>16558</v>
      </c>
      <c r="J575" s="31">
        <v>42936</v>
      </c>
      <c r="K575" s="149">
        <v>16558</v>
      </c>
    </row>
    <row r="576" spans="1:11" ht="12.75">
      <c r="A576" s="473">
        <v>25</v>
      </c>
      <c r="B576" s="479" t="s">
        <v>776</v>
      </c>
      <c r="C576" s="482">
        <v>2516300</v>
      </c>
      <c r="D576" s="485" t="s">
        <v>767</v>
      </c>
      <c r="E576" s="473">
        <v>587</v>
      </c>
      <c r="F576" s="528">
        <v>9979</v>
      </c>
      <c r="G576" s="530">
        <v>29937</v>
      </c>
      <c r="H576" s="46">
        <v>42786</v>
      </c>
      <c r="I576" s="289">
        <v>4989.5</v>
      </c>
      <c r="J576" s="48">
        <v>42801</v>
      </c>
      <c r="K576" s="104">
        <v>4989.5</v>
      </c>
    </row>
    <row r="577" spans="1:11" ht="12.75">
      <c r="A577" s="474"/>
      <c r="B577" s="480"/>
      <c r="C577" s="483"/>
      <c r="D577" s="486"/>
      <c r="E577" s="474"/>
      <c r="F577" s="474"/>
      <c r="G577" s="474"/>
      <c r="H577" s="46">
        <v>42814</v>
      </c>
      <c r="I577" s="99">
        <v>4989.5</v>
      </c>
      <c r="J577" s="48">
        <v>42814</v>
      </c>
      <c r="K577" s="104">
        <v>4989.5</v>
      </c>
    </row>
    <row r="578" spans="1:11" ht="12.75">
      <c r="A578" s="474"/>
      <c r="B578" s="480"/>
      <c r="C578" s="483"/>
      <c r="D578" s="486"/>
      <c r="E578" s="474"/>
      <c r="F578" s="474"/>
      <c r="G578" s="474"/>
      <c r="H578" s="46">
        <v>42845</v>
      </c>
      <c r="I578" s="99">
        <v>4989.5</v>
      </c>
      <c r="J578" s="48">
        <v>42853</v>
      </c>
      <c r="K578" s="104">
        <v>4989.5</v>
      </c>
    </row>
    <row r="579" spans="1:11" ht="12.75">
      <c r="A579" s="474"/>
      <c r="B579" s="480"/>
      <c r="C579" s="483"/>
      <c r="D579" s="486"/>
      <c r="E579" s="474"/>
      <c r="F579" s="474"/>
      <c r="G579" s="474"/>
      <c r="H579" s="46">
        <v>42875</v>
      </c>
      <c r="I579" s="99">
        <v>4989.5</v>
      </c>
      <c r="J579" s="48">
        <v>42865</v>
      </c>
      <c r="K579" s="104">
        <v>4989.5</v>
      </c>
    </row>
    <row r="580" spans="1:11" ht="12.75">
      <c r="A580" s="474"/>
      <c r="B580" s="480"/>
      <c r="C580" s="483"/>
      <c r="D580" s="486"/>
      <c r="E580" s="474"/>
      <c r="F580" s="474"/>
      <c r="G580" s="474"/>
      <c r="H580" s="46">
        <v>42906</v>
      </c>
      <c r="I580" s="99">
        <v>4989.5</v>
      </c>
      <c r="J580" s="48">
        <v>42907</v>
      </c>
      <c r="K580" s="104">
        <v>4989.5</v>
      </c>
    </row>
    <row r="581" spans="1:11" ht="12.75">
      <c r="A581" s="475"/>
      <c r="B581" s="481"/>
      <c r="C581" s="484"/>
      <c r="D581" s="487"/>
      <c r="E581" s="475"/>
      <c r="F581" s="475"/>
      <c r="G581" s="475"/>
      <c r="H581" s="46">
        <v>42936</v>
      </c>
      <c r="I581" s="99">
        <v>4989.5</v>
      </c>
      <c r="J581" s="48">
        <v>42930</v>
      </c>
      <c r="K581" s="104">
        <v>4989.5</v>
      </c>
    </row>
    <row r="582" spans="1:11" ht="12.75">
      <c r="A582" s="559">
        <v>25</v>
      </c>
      <c r="B582" s="560" t="s">
        <v>776</v>
      </c>
      <c r="C582" s="563">
        <v>2516508</v>
      </c>
      <c r="D582" s="557" t="s">
        <v>768</v>
      </c>
      <c r="E582" s="559">
        <v>1038</v>
      </c>
      <c r="F582" s="556">
        <v>17646</v>
      </c>
      <c r="G582" s="527">
        <v>52938</v>
      </c>
      <c r="H582" s="21">
        <v>42786</v>
      </c>
      <c r="I582" s="290">
        <v>8823</v>
      </c>
      <c r="J582" s="16">
        <v>42835</v>
      </c>
      <c r="K582" s="143">
        <v>8823</v>
      </c>
    </row>
    <row r="583" spans="1:11" ht="12.75">
      <c r="A583" s="460"/>
      <c r="B583" s="561"/>
      <c r="C583" s="464"/>
      <c r="D583" s="558"/>
      <c r="E583" s="460"/>
      <c r="F583" s="460"/>
      <c r="G583" s="476"/>
      <c r="H583" s="21">
        <v>42814</v>
      </c>
      <c r="I583" s="22">
        <v>8823</v>
      </c>
      <c r="J583" s="16">
        <v>42865</v>
      </c>
      <c r="K583" s="143">
        <v>8823</v>
      </c>
    </row>
    <row r="584" spans="1:11" ht="12.75">
      <c r="A584" s="460"/>
      <c r="B584" s="561"/>
      <c r="C584" s="464"/>
      <c r="D584" s="558"/>
      <c r="E584" s="460"/>
      <c r="F584" s="460"/>
      <c r="G584" s="476"/>
      <c r="H584" s="21">
        <v>42845</v>
      </c>
      <c r="I584" s="22">
        <v>8823</v>
      </c>
      <c r="J584" s="16">
        <v>42895</v>
      </c>
      <c r="K584" s="143">
        <v>8823</v>
      </c>
    </row>
    <row r="585" spans="1:11" ht="12.75">
      <c r="A585" s="460"/>
      <c r="B585" s="561"/>
      <c r="C585" s="464"/>
      <c r="D585" s="558"/>
      <c r="E585" s="460"/>
      <c r="F585" s="460"/>
      <c r="G585" s="476"/>
      <c r="H585" s="21">
        <v>42875</v>
      </c>
      <c r="I585" s="22">
        <v>8823</v>
      </c>
      <c r="J585" s="16">
        <v>42926</v>
      </c>
      <c r="K585" s="143">
        <v>8823</v>
      </c>
    </row>
    <row r="586" spans="1:11" ht="12.75">
      <c r="A586" s="460"/>
      <c r="B586" s="561"/>
      <c r="C586" s="464"/>
      <c r="D586" s="558"/>
      <c r="E586" s="460"/>
      <c r="F586" s="460"/>
      <c r="G586" s="476"/>
      <c r="H586" s="21">
        <v>42906</v>
      </c>
      <c r="I586" s="22">
        <v>8823</v>
      </c>
      <c r="J586" s="16">
        <v>42957</v>
      </c>
      <c r="K586" s="143">
        <v>8823</v>
      </c>
    </row>
    <row r="587" spans="1:11" ht="12.75">
      <c r="A587" s="462"/>
      <c r="B587" s="562"/>
      <c r="C587" s="564"/>
      <c r="D587" s="466"/>
      <c r="E587" s="462"/>
      <c r="F587" s="462"/>
      <c r="G587" s="448"/>
      <c r="H587" s="21">
        <v>42936</v>
      </c>
      <c r="I587" s="22">
        <v>8823</v>
      </c>
      <c r="J587" s="16">
        <v>42989</v>
      </c>
      <c r="K587" s="143">
        <v>8823</v>
      </c>
    </row>
    <row r="588" spans="1:11" ht="12.75">
      <c r="A588" s="473">
        <v>25</v>
      </c>
      <c r="B588" s="479" t="s">
        <v>776</v>
      </c>
      <c r="C588" s="482">
        <v>2516607</v>
      </c>
      <c r="D588" s="485" t="s">
        <v>769</v>
      </c>
      <c r="E588" s="473">
        <v>730</v>
      </c>
      <c r="F588" s="528">
        <v>12410</v>
      </c>
      <c r="G588" s="530">
        <v>37230</v>
      </c>
      <c r="H588" s="46">
        <v>42786</v>
      </c>
      <c r="I588" s="289">
        <v>6205</v>
      </c>
      <c r="J588" s="46">
        <v>42804</v>
      </c>
      <c r="K588" s="99">
        <v>6205</v>
      </c>
    </row>
    <row r="589" spans="1:11" ht="12.75">
      <c r="A589" s="474"/>
      <c r="B589" s="480"/>
      <c r="C589" s="483"/>
      <c r="D589" s="486"/>
      <c r="E589" s="474"/>
      <c r="F589" s="474"/>
      <c r="G589" s="474"/>
      <c r="H589" s="46">
        <v>42814</v>
      </c>
      <c r="I589" s="99">
        <v>6205</v>
      </c>
      <c r="J589" s="46">
        <v>42814</v>
      </c>
      <c r="K589" s="99">
        <v>6205</v>
      </c>
    </row>
    <row r="590" spans="1:11" ht="12.75">
      <c r="A590" s="474"/>
      <c r="B590" s="480"/>
      <c r="C590" s="483"/>
      <c r="D590" s="486"/>
      <c r="E590" s="474"/>
      <c r="F590" s="474"/>
      <c r="G590" s="474"/>
      <c r="H590" s="46">
        <v>42845</v>
      </c>
      <c r="I590" s="99">
        <v>6205</v>
      </c>
      <c r="J590" s="46">
        <v>42844</v>
      </c>
      <c r="K590" s="99">
        <v>6205</v>
      </c>
    </row>
    <row r="591" spans="1:11" ht="12.75">
      <c r="A591" s="474"/>
      <c r="B591" s="480"/>
      <c r="C591" s="483"/>
      <c r="D591" s="486"/>
      <c r="E591" s="474"/>
      <c r="F591" s="474"/>
      <c r="G591" s="474"/>
      <c r="H591" s="46">
        <v>42875</v>
      </c>
      <c r="I591" s="99">
        <v>6205</v>
      </c>
      <c r="J591" s="48">
        <v>42874</v>
      </c>
      <c r="K591" s="104">
        <v>6205</v>
      </c>
    </row>
    <row r="592" spans="1:11" ht="12.75">
      <c r="A592" s="474"/>
      <c r="B592" s="480"/>
      <c r="C592" s="483"/>
      <c r="D592" s="486"/>
      <c r="E592" s="474"/>
      <c r="F592" s="474"/>
      <c r="G592" s="474"/>
      <c r="H592" s="46">
        <v>42906</v>
      </c>
      <c r="I592" s="99">
        <v>6205</v>
      </c>
      <c r="J592" s="48">
        <v>42906</v>
      </c>
      <c r="K592" s="104">
        <v>6205</v>
      </c>
    </row>
    <row r="593" spans="1:11" ht="12.75">
      <c r="A593" s="475"/>
      <c r="B593" s="481"/>
      <c r="C593" s="484"/>
      <c r="D593" s="487"/>
      <c r="E593" s="475"/>
      <c r="F593" s="475"/>
      <c r="G593" s="475"/>
      <c r="H593" s="46">
        <v>42936</v>
      </c>
      <c r="I593" s="99">
        <v>6205</v>
      </c>
      <c r="J593" s="48">
        <v>42936</v>
      </c>
      <c r="K593" s="104">
        <v>6205</v>
      </c>
    </row>
    <row r="594" spans="1:11" ht="12.75">
      <c r="A594" s="559">
        <v>25</v>
      </c>
      <c r="B594" s="560" t="s">
        <v>776</v>
      </c>
      <c r="C594" s="563">
        <v>2516706</v>
      </c>
      <c r="D594" s="557" t="s">
        <v>770</v>
      </c>
      <c r="E594" s="559">
        <v>1064</v>
      </c>
      <c r="F594" s="556">
        <v>18088</v>
      </c>
      <c r="G594" s="527">
        <v>54264</v>
      </c>
      <c r="H594" s="21">
        <v>42786</v>
      </c>
      <c r="I594" s="290">
        <v>9044</v>
      </c>
      <c r="J594" s="16">
        <v>42809</v>
      </c>
      <c r="K594" s="143">
        <v>9044</v>
      </c>
    </row>
    <row r="595" spans="1:11" ht="12.75">
      <c r="A595" s="460"/>
      <c r="B595" s="561"/>
      <c r="C595" s="464"/>
      <c r="D595" s="558"/>
      <c r="E595" s="460"/>
      <c r="F595" s="460"/>
      <c r="G595" s="476"/>
      <c r="H595" s="21">
        <v>42814</v>
      </c>
      <c r="I595" s="22">
        <v>9044</v>
      </c>
      <c r="J595" s="16"/>
      <c r="K595" s="143"/>
    </row>
    <row r="596" spans="1:11" ht="12.75">
      <c r="A596" s="460"/>
      <c r="B596" s="561"/>
      <c r="C596" s="464"/>
      <c r="D596" s="558"/>
      <c r="E596" s="460"/>
      <c r="F596" s="460"/>
      <c r="G596" s="476"/>
      <c r="H596" s="21">
        <v>42845</v>
      </c>
      <c r="I596" s="22">
        <v>9044</v>
      </c>
      <c r="J596" s="16"/>
      <c r="K596" s="143"/>
    </row>
    <row r="597" spans="1:11" ht="12.75">
      <c r="A597" s="460"/>
      <c r="B597" s="561"/>
      <c r="C597" s="464"/>
      <c r="D597" s="558"/>
      <c r="E597" s="460"/>
      <c r="F597" s="460"/>
      <c r="G597" s="476"/>
      <c r="H597" s="21">
        <v>42875</v>
      </c>
      <c r="I597" s="22">
        <v>9044</v>
      </c>
      <c r="J597" s="16"/>
      <c r="K597" s="143"/>
    </row>
    <row r="598" spans="1:11" ht="12.75">
      <c r="A598" s="460"/>
      <c r="B598" s="561"/>
      <c r="C598" s="464"/>
      <c r="D598" s="558"/>
      <c r="E598" s="460"/>
      <c r="F598" s="460"/>
      <c r="G598" s="476"/>
      <c r="H598" s="21">
        <v>42906</v>
      </c>
      <c r="I598" s="22">
        <v>9044</v>
      </c>
      <c r="J598" s="16"/>
      <c r="K598" s="143"/>
    </row>
    <row r="599" spans="1:11" ht="12.75">
      <c r="A599" s="462"/>
      <c r="B599" s="562"/>
      <c r="C599" s="564"/>
      <c r="D599" s="466"/>
      <c r="E599" s="462"/>
      <c r="F599" s="462"/>
      <c r="G599" s="448"/>
      <c r="H599" s="21">
        <v>42936</v>
      </c>
      <c r="I599" s="22">
        <v>9044</v>
      </c>
      <c r="J599" s="16"/>
      <c r="K599" s="143"/>
    </row>
    <row r="600" spans="1:11" ht="12.75">
      <c r="A600" s="473">
        <v>25</v>
      </c>
      <c r="B600" s="479" t="s">
        <v>776</v>
      </c>
      <c r="C600" s="482">
        <v>2516805</v>
      </c>
      <c r="D600" s="485" t="s">
        <v>674</v>
      </c>
      <c r="E600" s="473">
        <v>681</v>
      </c>
      <c r="F600" s="528">
        <v>11577</v>
      </c>
      <c r="G600" s="530">
        <v>34731</v>
      </c>
      <c r="H600" s="46">
        <v>42786</v>
      </c>
      <c r="I600" s="289">
        <v>5788.5</v>
      </c>
      <c r="J600" s="46">
        <v>42802</v>
      </c>
      <c r="K600" s="99">
        <v>5788.5</v>
      </c>
    </row>
    <row r="601" spans="1:11" ht="12.75">
      <c r="A601" s="474"/>
      <c r="B601" s="480"/>
      <c r="C601" s="483"/>
      <c r="D601" s="486"/>
      <c r="E601" s="474"/>
      <c r="F601" s="474"/>
      <c r="G601" s="474"/>
      <c r="H601" s="46">
        <v>42814</v>
      </c>
      <c r="I601" s="99">
        <v>5788.5</v>
      </c>
      <c r="J601" s="46"/>
      <c r="K601" s="99"/>
    </row>
    <row r="602" spans="1:11" ht="12.75">
      <c r="A602" s="474"/>
      <c r="B602" s="480"/>
      <c r="C602" s="483"/>
      <c r="D602" s="486"/>
      <c r="E602" s="474"/>
      <c r="F602" s="474"/>
      <c r="G602" s="474"/>
      <c r="H602" s="46">
        <v>42845</v>
      </c>
      <c r="I602" s="99">
        <v>5788.5</v>
      </c>
      <c r="J602" s="46"/>
      <c r="K602" s="99"/>
    </row>
    <row r="603" spans="1:11" ht="12.75">
      <c r="A603" s="474"/>
      <c r="B603" s="480"/>
      <c r="C603" s="483"/>
      <c r="D603" s="486"/>
      <c r="E603" s="474"/>
      <c r="F603" s="474"/>
      <c r="G603" s="474"/>
      <c r="H603" s="46">
        <v>42875</v>
      </c>
      <c r="I603" s="99">
        <v>5788.5</v>
      </c>
      <c r="J603" s="46"/>
      <c r="K603" s="99"/>
    </row>
    <row r="604" spans="1:11" ht="12.75">
      <c r="A604" s="474"/>
      <c r="B604" s="480"/>
      <c r="C604" s="483"/>
      <c r="D604" s="486"/>
      <c r="E604" s="474"/>
      <c r="F604" s="474"/>
      <c r="G604" s="474"/>
      <c r="H604" s="46">
        <v>42906</v>
      </c>
      <c r="I604" s="99">
        <v>5788.5</v>
      </c>
      <c r="J604" s="46"/>
      <c r="K604" s="99"/>
    </row>
    <row r="605" spans="1:11" ht="12.75">
      <c r="A605" s="475"/>
      <c r="B605" s="481"/>
      <c r="C605" s="484"/>
      <c r="D605" s="487"/>
      <c r="E605" s="475"/>
      <c r="F605" s="475"/>
      <c r="G605" s="475"/>
      <c r="H605" s="46">
        <v>42936</v>
      </c>
      <c r="I605" s="99">
        <v>5788.5</v>
      </c>
      <c r="J605" s="46"/>
      <c r="K605" s="99"/>
    </row>
    <row r="606" spans="1:11" ht="12.75">
      <c r="A606" s="559">
        <v>25</v>
      </c>
      <c r="B606" s="560" t="s">
        <v>776</v>
      </c>
      <c r="C606" s="563">
        <v>2516904</v>
      </c>
      <c r="D606" s="557" t="s">
        <v>771</v>
      </c>
      <c r="E606" s="559">
        <v>582</v>
      </c>
      <c r="F606" s="556">
        <v>9894</v>
      </c>
      <c r="G606" s="527">
        <v>29682</v>
      </c>
      <c r="H606" s="21">
        <v>42786</v>
      </c>
      <c r="I606" s="290">
        <v>4947</v>
      </c>
      <c r="J606" s="31">
        <v>42811</v>
      </c>
      <c r="K606" s="149">
        <v>4947</v>
      </c>
    </row>
    <row r="607" spans="1:11" ht="12.75">
      <c r="A607" s="460"/>
      <c r="B607" s="561"/>
      <c r="C607" s="464"/>
      <c r="D607" s="558"/>
      <c r="E607" s="460"/>
      <c r="F607" s="460"/>
      <c r="G607" s="476"/>
      <c r="H607" s="21">
        <v>42814</v>
      </c>
      <c r="I607" s="22">
        <v>4947</v>
      </c>
      <c r="J607" s="31">
        <v>42815</v>
      </c>
      <c r="K607" s="149">
        <v>4947</v>
      </c>
    </row>
    <row r="608" spans="1:11" ht="12.75">
      <c r="A608" s="460"/>
      <c r="B608" s="561"/>
      <c r="C608" s="464"/>
      <c r="D608" s="558"/>
      <c r="E608" s="460"/>
      <c r="F608" s="460"/>
      <c r="G608" s="476"/>
      <c r="H608" s="21">
        <v>42845</v>
      </c>
      <c r="I608" s="22">
        <v>4947</v>
      </c>
      <c r="J608" s="31">
        <v>42845</v>
      </c>
      <c r="K608" s="149">
        <v>4947</v>
      </c>
    </row>
    <row r="609" spans="1:11" ht="12.75">
      <c r="A609" s="460"/>
      <c r="B609" s="561"/>
      <c r="C609" s="464"/>
      <c r="D609" s="558"/>
      <c r="E609" s="460"/>
      <c r="F609" s="460"/>
      <c r="G609" s="476"/>
      <c r="H609" s="21">
        <v>42875</v>
      </c>
      <c r="I609" s="22">
        <v>4947</v>
      </c>
      <c r="J609" s="31">
        <v>42874</v>
      </c>
      <c r="K609" s="149">
        <v>4947</v>
      </c>
    </row>
    <row r="610" spans="1:11" ht="12.75">
      <c r="A610" s="460"/>
      <c r="B610" s="561"/>
      <c r="C610" s="464"/>
      <c r="D610" s="558"/>
      <c r="E610" s="460"/>
      <c r="F610" s="460"/>
      <c r="G610" s="476"/>
      <c r="H610" s="21">
        <v>42906</v>
      </c>
      <c r="I610" s="22">
        <v>4947</v>
      </c>
      <c r="J610" s="31">
        <v>42912</v>
      </c>
      <c r="K610" s="149">
        <v>4947</v>
      </c>
    </row>
    <row r="611" spans="1:11" ht="12.75">
      <c r="A611" s="462"/>
      <c r="B611" s="562"/>
      <c r="C611" s="564"/>
      <c r="D611" s="466"/>
      <c r="E611" s="462"/>
      <c r="F611" s="462"/>
      <c r="G611" s="448"/>
      <c r="H611" s="21">
        <v>42936</v>
      </c>
      <c r="I611" s="22">
        <v>4947</v>
      </c>
      <c r="J611" s="31">
        <v>42936</v>
      </c>
      <c r="K611" s="149">
        <v>4947</v>
      </c>
    </row>
    <row r="612" spans="1:11" ht="12.75">
      <c r="A612" s="473">
        <v>25</v>
      </c>
      <c r="B612" s="479" t="s">
        <v>776</v>
      </c>
      <c r="C612" s="482">
        <v>2517100</v>
      </c>
      <c r="D612" s="485" t="s">
        <v>772</v>
      </c>
      <c r="E612" s="473">
        <v>298</v>
      </c>
      <c r="F612" s="528">
        <v>5066</v>
      </c>
      <c r="G612" s="530">
        <v>15198</v>
      </c>
      <c r="H612" s="46">
        <v>42786</v>
      </c>
      <c r="I612" s="289">
        <v>2533</v>
      </c>
      <c r="J612" s="48">
        <v>42786</v>
      </c>
      <c r="K612" s="104">
        <v>2533</v>
      </c>
    </row>
    <row r="613" spans="1:11" ht="12.75">
      <c r="A613" s="474"/>
      <c r="B613" s="480"/>
      <c r="C613" s="483"/>
      <c r="D613" s="486"/>
      <c r="E613" s="474"/>
      <c r="F613" s="474"/>
      <c r="G613" s="474"/>
      <c r="H613" s="46">
        <v>42814</v>
      </c>
      <c r="I613" s="99">
        <v>2533</v>
      </c>
      <c r="J613" s="48">
        <v>42814</v>
      </c>
      <c r="K613" s="104">
        <v>2533</v>
      </c>
    </row>
    <row r="614" spans="1:11" ht="12.75">
      <c r="A614" s="474"/>
      <c r="B614" s="480"/>
      <c r="C614" s="483"/>
      <c r="D614" s="486"/>
      <c r="E614" s="474"/>
      <c r="F614" s="474"/>
      <c r="G614" s="474"/>
      <c r="H614" s="46">
        <v>42845</v>
      </c>
      <c r="I614" s="99">
        <v>2533</v>
      </c>
      <c r="J614" s="48">
        <v>42845</v>
      </c>
      <c r="K614" s="104">
        <v>2533</v>
      </c>
    </row>
    <row r="615" spans="1:11" ht="12.75">
      <c r="A615" s="474"/>
      <c r="B615" s="480"/>
      <c r="C615" s="483"/>
      <c r="D615" s="486"/>
      <c r="E615" s="474"/>
      <c r="F615" s="474"/>
      <c r="G615" s="474"/>
      <c r="H615" s="46">
        <v>42875</v>
      </c>
      <c r="I615" s="99">
        <v>2533</v>
      </c>
      <c r="J615" s="48">
        <v>42874</v>
      </c>
      <c r="K615" s="104">
        <v>2533</v>
      </c>
    </row>
    <row r="616" spans="1:11" ht="12.75">
      <c r="A616" s="474"/>
      <c r="B616" s="480"/>
      <c r="C616" s="483"/>
      <c r="D616" s="486"/>
      <c r="E616" s="474"/>
      <c r="F616" s="474"/>
      <c r="G616" s="474"/>
      <c r="H616" s="46">
        <v>42906</v>
      </c>
      <c r="I616" s="99">
        <v>2533</v>
      </c>
      <c r="J616" s="48">
        <v>42921</v>
      </c>
      <c r="K616" s="104">
        <v>2533</v>
      </c>
    </row>
    <row r="617" spans="1:11" ht="12.75">
      <c r="A617" s="475"/>
      <c r="B617" s="481"/>
      <c r="C617" s="484"/>
      <c r="D617" s="487"/>
      <c r="E617" s="475"/>
      <c r="F617" s="475"/>
      <c r="G617" s="475"/>
      <c r="H617" s="46">
        <v>42936</v>
      </c>
      <c r="I617" s="99">
        <v>2533</v>
      </c>
      <c r="J617" s="48">
        <v>42936</v>
      </c>
      <c r="K617" s="104">
        <v>2533</v>
      </c>
    </row>
    <row r="618" spans="1:11" ht="12.75">
      <c r="A618" s="559">
        <v>25</v>
      </c>
      <c r="B618" s="560" t="s">
        <v>776</v>
      </c>
      <c r="C618" s="563">
        <v>2517209</v>
      </c>
      <c r="D618" s="557" t="s">
        <v>773</v>
      </c>
      <c r="E618" s="559">
        <v>709</v>
      </c>
      <c r="F618" s="556">
        <v>12053</v>
      </c>
      <c r="G618" s="527">
        <v>36159</v>
      </c>
      <c r="H618" s="21">
        <v>42786</v>
      </c>
      <c r="I618" s="290">
        <v>6026.5</v>
      </c>
      <c r="J618" s="16">
        <v>42818</v>
      </c>
      <c r="K618" s="143">
        <v>6026.5</v>
      </c>
    </row>
    <row r="619" spans="1:11" ht="12.75">
      <c r="A619" s="460"/>
      <c r="B619" s="561"/>
      <c r="C619" s="464"/>
      <c r="D619" s="558"/>
      <c r="E619" s="460"/>
      <c r="F619" s="460"/>
      <c r="G619" s="476"/>
      <c r="H619" s="21">
        <v>42814</v>
      </c>
      <c r="I619" s="22">
        <v>6026.5</v>
      </c>
      <c r="J619" s="16">
        <v>42825</v>
      </c>
      <c r="K619" s="143">
        <v>6026.5</v>
      </c>
    </row>
    <row r="620" spans="1:11" ht="12.75">
      <c r="A620" s="460"/>
      <c r="B620" s="561"/>
      <c r="C620" s="464"/>
      <c r="D620" s="558"/>
      <c r="E620" s="460"/>
      <c r="F620" s="460"/>
      <c r="G620" s="476"/>
      <c r="H620" s="21">
        <v>42845</v>
      </c>
      <c r="I620" s="22">
        <v>6026.5</v>
      </c>
      <c r="J620" s="16">
        <v>42845</v>
      </c>
      <c r="K620" s="143">
        <v>6026.5</v>
      </c>
    </row>
    <row r="621" spans="1:11" ht="12.75">
      <c r="A621" s="460"/>
      <c r="B621" s="561"/>
      <c r="C621" s="464"/>
      <c r="D621" s="558"/>
      <c r="E621" s="460"/>
      <c r="F621" s="460"/>
      <c r="G621" s="476"/>
      <c r="H621" s="21">
        <v>42875</v>
      </c>
      <c r="I621" s="22">
        <v>6026.5</v>
      </c>
      <c r="J621" s="16">
        <v>42874</v>
      </c>
      <c r="K621" s="143">
        <v>6026.5</v>
      </c>
    </row>
    <row r="622" spans="1:11" ht="12.75">
      <c r="A622" s="460"/>
      <c r="B622" s="561"/>
      <c r="C622" s="464"/>
      <c r="D622" s="558"/>
      <c r="E622" s="460"/>
      <c r="F622" s="460"/>
      <c r="G622" s="476"/>
      <c r="H622" s="21">
        <v>42906</v>
      </c>
      <c r="I622" s="22">
        <v>6026.5</v>
      </c>
      <c r="J622" s="16">
        <v>42906</v>
      </c>
      <c r="K622" s="143">
        <v>6026.5</v>
      </c>
    </row>
    <row r="623" spans="1:11" ht="12.75">
      <c r="A623" s="462"/>
      <c r="B623" s="562"/>
      <c r="C623" s="564"/>
      <c r="D623" s="466"/>
      <c r="E623" s="462"/>
      <c r="F623" s="462"/>
      <c r="G623" s="448"/>
      <c r="H623" s="21">
        <v>42936</v>
      </c>
      <c r="I623" s="22">
        <v>6026.5</v>
      </c>
      <c r="J623" s="16">
        <v>42944</v>
      </c>
      <c r="K623" s="143">
        <v>6026.5</v>
      </c>
    </row>
    <row r="624" spans="1:11" ht="12.75">
      <c r="A624" s="473">
        <v>25</v>
      </c>
      <c r="B624" s="479" t="s">
        <v>776</v>
      </c>
      <c r="C624" s="482">
        <v>2505501</v>
      </c>
      <c r="D624" s="485" t="s">
        <v>774</v>
      </c>
      <c r="E624" s="473">
        <v>101</v>
      </c>
      <c r="F624" s="528">
        <v>1717</v>
      </c>
      <c r="G624" s="530">
        <v>5151</v>
      </c>
      <c r="H624" s="46">
        <v>42786</v>
      </c>
      <c r="I624" s="289">
        <v>1030.2</v>
      </c>
      <c r="J624" s="46">
        <v>42803</v>
      </c>
      <c r="K624" s="99">
        <v>1030.2</v>
      </c>
    </row>
    <row r="625" spans="1:11" ht="12.75">
      <c r="A625" s="474"/>
      <c r="B625" s="480"/>
      <c r="C625" s="483"/>
      <c r="D625" s="486"/>
      <c r="E625" s="474"/>
      <c r="F625" s="474"/>
      <c r="G625" s="474"/>
      <c r="H625" s="46">
        <v>42814</v>
      </c>
      <c r="I625" s="99">
        <v>1030.2</v>
      </c>
      <c r="J625" s="46">
        <v>42814</v>
      </c>
      <c r="K625" s="99">
        <v>1030.2</v>
      </c>
    </row>
    <row r="626" spans="1:11" ht="12.75">
      <c r="A626" s="474"/>
      <c r="B626" s="480"/>
      <c r="C626" s="483"/>
      <c r="D626" s="486"/>
      <c r="E626" s="474"/>
      <c r="F626" s="474"/>
      <c r="G626" s="474"/>
      <c r="H626" s="46">
        <v>42845</v>
      </c>
      <c r="I626" s="99">
        <v>1030.2</v>
      </c>
      <c r="J626" s="46">
        <v>42850</v>
      </c>
      <c r="K626" s="99">
        <v>1030.2</v>
      </c>
    </row>
    <row r="627" spans="1:11" ht="12.75">
      <c r="A627" s="474"/>
      <c r="B627" s="480"/>
      <c r="C627" s="483"/>
      <c r="D627" s="486"/>
      <c r="E627" s="474"/>
      <c r="F627" s="474"/>
      <c r="G627" s="474"/>
      <c r="H627" s="46">
        <v>42875</v>
      </c>
      <c r="I627" s="99">
        <v>1030.2</v>
      </c>
      <c r="J627" s="46">
        <v>42874</v>
      </c>
      <c r="K627" s="99">
        <v>1030.2</v>
      </c>
    </row>
    <row r="628" spans="1:11" ht="12.75">
      <c r="A628" s="475"/>
      <c r="B628" s="481"/>
      <c r="C628" s="484"/>
      <c r="D628" s="487"/>
      <c r="E628" s="475"/>
      <c r="F628" s="475"/>
      <c r="G628" s="475"/>
      <c r="H628" s="46">
        <v>42906</v>
      </c>
      <c r="I628" s="99">
        <v>1030.2</v>
      </c>
      <c r="J628" s="46">
        <v>42913</v>
      </c>
      <c r="K628" s="99">
        <v>1030.2</v>
      </c>
    </row>
    <row r="629" spans="1:11" ht="12.75">
      <c r="A629" s="559">
        <v>25</v>
      </c>
      <c r="B629" s="560" t="s">
        <v>776</v>
      </c>
      <c r="C629" s="563">
        <v>2517407</v>
      </c>
      <c r="D629" s="557" t="s">
        <v>775</v>
      </c>
      <c r="E629" s="559">
        <v>270</v>
      </c>
      <c r="F629" s="556">
        <v>4590</v>
      </c>
      <c r="G629" s="527">
        <v>13770</v>
      </c>
      <c r="H629" s="21">
        <v>42786</v>
      </c>
      <c r="I629" s="290">
        <v>2295</v>
      </c>
      <c r="J629" s="31">
        <v>42786</v>
      </c>
      <c r="K629" s="149">
        <v>2295</v>
      </c>
    </row>
    <row r="630" spans="1:11" ht="12.75">
      <c r="A630" s="460"/>
      <c r="B630" s="561"/>
      <c r="C630" s="464"/>
      <c r="D630" s="558"/>
      <c r="E630" s="460"/>
      <c r="F630" s="531"/>
      <c r="G630" s="527"/>
      <c r="H630" s="21">
        <v>42814</v>
      </c>
      <c r="I630" s="22">
        <v>2295</v>
      </c>
      <c r="J630" s="31">
        <v>42811</v>
      </c>
      <c r="K630" s="149">
        <v>2295</v>
      </c>
    </row>
    <row r="631" spans="1:11" ht="12.75">
      <c r="A631" s="460"/>
      <c r="B631" s="561"/>
      <c r="C631" s="464"/>
      <c r="D631" s="558"/>
      <c r="E631" s="460"/>
      <c r="F631" s="460"/>
      <c r="G631" s="476"/>
      <c r="H631" s="21">
        <v>42845</v>
      </c>
      <c r="I631" s="22">
        <v>2295</v>
      </c>
      <c r="J631" s="31">
        <v>42845</v>
      </c>
      <c r="K631" s="149">
        <v>2295</v>
      </c>
    </row>
    <row r="632" spans="1:11" ht="12.75">
      <c r="A632" s="460"/>
      <c r="B632" s="561"/>
      <c r="C632" s="464"/>
      <c r="D632" s="558"/>
      <c r="E632" s="460"/>
      <c r="F632" s="460"/>
      <c r="G632" s="476"/>
      <c r="H632" s="21">
        <v>42875</v>
      </c>
      <c r="I632" s="22">
        <v>2295</v>
      </c>
      <c r="J632" s="31">
        <v>42877</v>
      </c>
      <c r="K632" s="149">
        <v>2295</v>
      </c>
    </row>
    <row r="633" spans="1:11" ht="12.75">
      <c r="A633" s="460"/>
      <c r="B633" s="561"/>
      <c r="C633" s="464"/>
      <c r="D633" s="558"/>
      <c r="E633" s="460"/>
      <c r="F633" s="460"/>
      <c r="G633" s="476"/>
      <c r="H633" s="21">
        <v>42906</v>
      </c>
      <c r="I633" s="22">
        <v>2295</v>
      </c>
      <c r="J633" s="31">
        <v>42906</v>
      </c>
      <c r="K633" s="149">
        <v>2295</v>
      </c>
    </row>
    <row r="634" spans="1:11" ht="13.5" thickBot="1">
      <c r="A634" s="462"/>
      <c r="B634" s="562"/>
      <c r="C634" s="564"/>
      <c r="D634" s="466"/>
      <c r="E634" s="462"/>
      <c r="F634" s="462"/>
      <c r="G634" s="448"/>
      <c r="H634" s="21">
        <v>42936</v>
      </c>
      <c r="I634" s="22">
        <v>2295</v>
      </c>
      <c r="J634" s="31">
        <v>42936</v>
      </c>
      <c r="K634" s="149">
        <v>2295</v>
      </c>
    </row>
    <row r="635" spans="1:11" ht="13.5" thickBot="1">
      <c r="A635" s="126"/>
      <c r="B635" s="128" t="s">
        <v>107</v>
      </c>
      <c r="C635" s="136"/>
      <c r="D635" s="206">
        <f>COUNT(A6:A634)</f>
        <v>106</v>
      </c>
      <c r="E635" s="129">
        <f>SUM(E6:E634)</f>
        <v>49531</v>
      </c>
      <c r="F635" s="130">
        <f>E635*17</f>
        <v>842027</v>
      </c>
      <c r="G635" s="130">
        <f>SUM(G6:G634)</f>
        <v>2526081</v>
      </c>
      <c r="H635" s="239">
        <f>COUNT(H6:H634)</f>
        <v>629</v>
      </c>
      <c r="I635" s="238">
        <f>SUM(I6:I634)</f>
        <v>2526081.000000001</v>
      </c>
      <c r="J635" s="237">
        <f>COUNT(J6:J634)</f>
        <v>467</v>
      </c>
      <c r="K635" s="242">
        <f>SUM(K6:K634)</f>
        <v>1802911.2000000002</v>
      </c>
    </row>
    <row r="636" spans="1:11" ht="12.75">
      <c r="A636" s="3"/>
      <c r="B636" s="3"/>
      <c r="D636" s="9"/>
      <c r="E636" s="8"/>
      <c r="F636" s="8"/>
      <c r="G636" s="8"/>
      <c r="H636" s="26"/>
      <c r="I636" s="50" t="s">
        <v>108</v>
      </c>
      <c r="J636" s="27"/>
      <c r="K636" s="144">
        <f>K635/G635</f>
        <v>0.7137186812299369</v>
      </c>
    </row>
    <row r="637" spans="1:11" ht="13.5" thickBot="1">
      <c r="A637" s="3"/>
      <c r="B637" s="3"/>
      <c r="D637" s="9"/>
      <c r="E637" s="8"/>
      <c r="F637" s="8"/>
      <c r="G637" s="8"/>
      <c r="H637" s="8"/>
      <c r="I637" s="9"/>
      <c r="J637" s="8"/>
      <c r="K637" s="122"/>
    </row>
    <row r="638" spans="1:11" ht="12.75">
      <c r="A638" s="3"/>
      <c r="B638" s="3"/>
      <c r="D638" s="9"/>
      <c r="E638" s="8"/>
      <c r="F638" s="8"/>
      <c r="G638" s="8"/>
      <c r="H638" s="8"/>
      <c r="I638" s="409" t="s">
        <v>109</v>
      </c>
      <c r="J638" s="410"/>
      <c r="K638" s="411"/>
    </row>
    <row r="639" spans="1:11" ht="15.75" thickBot="1">
      <c r="A639" s="3"/>
      <c r="B639" s="3"/>
      <c r="D639" s="9"/>
      <c r="E639" s="8"/>
      <c r="F639" s="8"/>
      <c r="G639" s="11"/>
      <c r="H639" s="8"/>
      <c r="I639" s="406">
        <f>COUNT(J6:J634)</f>
        <v>467</v>
      </c>
      <c r="J639" s="407"/>
      <c r="K639" s="408"/>
    </row>
  </sheetData>
  <sheetProtection/>
  <mergeCells count="758">
    <mergeCell ref="G150:G155"/>
    <mergeCell ref="G156:G161"/>
    <mergeCell ref="F156:F161"/>
    <mergeCell ref="G162:G167"/>
    <mergeCell ref="G138:G143"/>
    <mergeCell ref="G144:G149"/>
    <mergeCell ref="F150:F155"/>
    <mergeCell ref="F138:F143"/>
    <mergeCell ref="F144:F149"/>
    <mergeCell ref="G197:G202"/>
    <mergeCell ref="G173:G178"/>
    <mergeCell ref="G185:G190"/>
    <mergeCell ref="F162:F167"/>
    <mergeCell ref="G168:G172"/>
    <mergeCell ref="G179:G184"/>
    <mergeCell ref="F168:F172"/>
    <mergeCell ref="G191:G196"/>
    <mergeCell ref="F245:F250"/>
    <mergeCell ref="F233:F238"/>
    <mergeCell ref="F263:F267"/>
    <mergeCell ref="F239:F244"/>
    <mergeCell ref="F251:F256"/>
    <mergeCell ref="F173:F178"/>
    <mergeCell ref="F191:F196"/>
    <mergeCell ref="F227:F232"/>
    <mergeCell ref="F268:F273"/>
    <mergeCell ref="G280:G285"/>
    <mergeCell ref="G221:G226"/>
    <mergeCell ref="G251:G256"/>
    <mergeCell ref="G233:G238"/>
    <mergeCell ref="G239:G244"/>
    <mergeCell ref="G227:G232"/>
    <mergeCell ref="G245:G250"/>
    <mergeCell ref="G257:G262"/>
    <mergeCell ref="G274:G279"/>
    <mergeCell ref="F274:F279"/>
    <mergeCell ref="G333:G338"/>
    <mergeCell ref="G298:G303"/>
    <mergeCell ref="G292:G297"/>
    <mergeCell ref="G327:G332"/>
    <mergeCell ref="G316:G321"/>
    <mergeCell ref="F292:F297"/>
    <mergeCell ref="F298:F303"/>
    <mergeCell ref="G310:G315"/>
    <mergeCell ref="G322:G326"/>
    <mergeCell ref="E227:E232"/>
    <mergeCell ref="D245:D250"/>
    <mergeCell ref="E280:E285"/>
    <mergeCell ref="E233:E238"/>
    <mergeCell ref="F257:F262"/>
    <mergeCell ref="G304:G309"/>
    <mergeCell ref="G286:G291"/>
    <mergeCell ref="E239:E244"/>
    <mergeCell ref="G268:G273"/>
    <mergeCell ref="G263:G267"/>
    <mergeCell ref="E257:E262"/>
    <mergeCell ref="E274:E279"/>
    <mergeCell ref="E245:E250"/>
    <mergeCell ref="E263:E267"/>
    <mergeCell ref="E251:E256"/>
    <mergeCell ref="E268:E273"/>
    <mergeCell ref="D215:D220"/>
    <mergeCell ref="D209:D214"/>
    <mergeCell ref="D227:D232"/>
    <mergeCell ref="D233:D238"/>
    <mergeCell ref="D257:D262"/>
    <mergeCell ref="D221:D226"/>
    <mergeCell ref="D251:D256"/>
    <mergeCell ref="D239:D244"/>
    <mergeCell ref="A179:A184"/>
    <mergeCell ref="A173:A178"/>
    <mergeCell ref="B173:B178"/>
    <mergeCell ref="A144:A149"/>
    <mergeCell ref="A162:A167"/>
    <mergeCell ref="A156:A161"/>
    <mergeCell ref="A168:A172"/>
    <mergeCell ref="B168:B172"/>
    <mergeCell ref="E191:E196"/>
    <mergeCell ref="F197:F202"/>
    <mergeCell ref="E197:E202"/>
    <mergeCell ref="F203:F208"/>
    <mergeCell ref="E203:E208"/>
    <mergeCell ref="E209:E214"/>
    <mergeCell ref="E221:E226"/>
    <mergeCell ref="F221:F226"/>
    <mergeCell ref="F209:F214"/>
    <mergeCell ref="F215:F220"/>
    <mergeCell ref="G215:G220"/>
    <mergeCell ref="G209:G214"/>
    <mergeCell ref="E215:E220"/>
    <mergeCell ref="G203:G208"/>
    <mergeCell ref="B156:B161"/>
    <mergeCell ref="C156:C161"/>
    <mergeCell ref="D156:D161"/>
    <mergeCell ref="C168:C172"/>
    <mergeCell ref="E179:E184"/>
    <mergeCell ref="E162:E167"/>
    <mergeCell ref="E168:E172"/>
    <mergeCell ref="D185:D190"/>
    <mergeCell ref="D173:D178"/>
    <mergeCell ref="D179:D184"/>
    <mergeCell ref="A185:A190"/>
    <mergeCell ref="D168:D172"/>
    <mergeCell ref="C162:C167"/>
    <mergeCell ref="A90:A95"/>
    <mergeCell ref="A96:A101"/>
    <mergeCell ref="B96:B101"/>
    <mergeCell ref="A102:A107"/>
    <mergeCell ref="A108:A113"/>
    <mergeCell ref="A126:A131"/>
    <mergeCell ref="A120:A125"/>
    <mergeCell ref="D96:D101"/>
    <mergeCell ref="C96:C101"/>
    <mergeCell ref="C126:C131"/>
    <mergeCell ref="C90:C95"/>
    <mergeCell ref="C102:C107"/>
    <mergeCell ref="B90:B95"/>
    <mergeCell ref="B126:B131"/>
    <mergeCell ref="B102:B107"/>
    <mergeCell ref="A114:A119"/>
    <mergeCell ref="D60:D65"/>
    <mergeCell ref="D78:D83"/>
    <mergeCell ref="C78:C83"/>
    <mergeCell ref="D138:D143"/>
    <mergeCell ref="C84:C89"/>
    <mergeCell ref="D84:D89"/>
    <mergeCell ref="D114:D119"/>
    <mergeCell ref="D102:D107"/>
    <mergeCell ref="D90:D95"/>
    <mergeCell ref="D126:D131"/>
    <mergeCell ref="C18:C23"/>
    <mergeCell ref="C24:C29"/>
    <mergeCell ref="D18:D23"/>
    <mergeCell ref="D24:D29"/>
    <mergeCell ref="C72:C77"/>
    <mergeCell ref="D54:D59"/>
    <mergeCell ref="C60:C65"/>
    <mergeCell ref="C66:C71"/>
    <mergeCell ref="D66:D71"/>
    <mergeCell ref="C54:C59"/>
    <mergeCell ref="E2:E5"/>
    <mergeCell ref="F3:I3"/>
    <mergeCell ref="C6:C11"/>
    <mergeCell ref="D6:D11"/>
    <mergeCell ref="D12:D17"/>
    <mergeCell ref="C12:C17"/>
    <mergeCell ref="F2:K2"/>
    <mergeCell ref="G6:G11"/>
    <mergeCell ref="J4:J5"/>
    <mergeCell ref="E60:E65"/>
    <mergeCell ref="F48:F53"/>
    <mergeCell ref="A1:K1"/>
    <mergeCell ref="A2:A5"/>
    <mergeCell ref="B2:B5"/>
    <mergeCell ref="C2:C5"/>
    <mergeCell ref="D2:D5"/>
    <mergeCell ref="G4:G5"/>
    <mergeCell ref="K4:K5"/>
    <mergeCell ref="J3:K3"/>
    <mergeCell ref="D30:D35"/>
    <mergeCell ref="D36:D41"/>
    <mergeCell ref="C30:C35"/>
    <mergeCell ref="D48:D53"/>
    <mergeCell ref="D42:D47"/>
    <mergeCell ref="C42:C47"/>
    <mergeCell ref="C36:C41"/>
    <mergeCell ref="F60:F65"/>
    <mergeCell ref="F90:F95"/>
    <mergeCell ref="G72:G77"/>
    <mergeCell ref="G90:G95"/>
    <mergeCell ref="G78:G83"/>
    <mergeCell ref="G84:G89"/>
    <mergeCell ref="F66:F71"/>
    <mergeCell ref="G60:G65"/>
    <mergeCell ref="E90:E95"/>
    <mergeCell ref="E66:E71"/>
    <mergeCell ref="G120:G125"/>
    <mergeCell ref="G96:G101"/>
    <mergeCell ref="E114:E119"/>
    <mergeCell ref="G108:G113"/>
    <mergeCell ref="F84:F89"/>
    <mergeCell ref="F72:F77"/>
    <mergeCell ref="G66:G71"/>
    <mergeCell ref="E144:E149"/>
    <mergeCell ref="E138:E143"/>
    <mergeCell ref="E156:E161"/>
    <mergeCell ref="E96:E101"/>
    <mergeCell ref="E120:E125"/>
    <mergeCell ref="E102:E107"/>
    <mergeCell ref="E173:E178"/>
    <mergeCell ref="E6:E11"/>
    <mergeCell ref="G24:G29"/>
    <mergeCell ref="E24:E29"/>
    <mergeCell ref="F36:F41"/>
    <mergeCell ref="E30:E35"/>
    <mergeCell ref="F24:F29"/>
    <mergeCell ref="E18:E23"/>
    <mergeCell ref="E12:E17"/>
    <mergeCell ref="E150:E155"/>
    <mergeCell ref="F132:F137"/>
    <mergeCell ref="G114:G119"/>
    <mergeCell ref="F96:F101"/>
    <mergeCell ref="F42:F47"/>
    <mergeCell ref="G132:G137"/>
    <mergeCell ref="F78:F83"/>
    <mergeCell ref="F126:F131"/>
    <mergeCell ref="G126:G131"/>
    <mergeCell ref="G102:G107"/>
    <mergeCell ref="F102:F107"/>
    <mergeCell ref="E185:E190"/>
    <mergeCell ref="F185:F190"/>
    <mergeCell ref="F179:F184"/>
    <mergeCell ref="E36:E41"/>
    <mergeCell ref="E132:E137"/>
    <mergeCell ref="F108:F113"/>
    <mergeCell ref="E108:E113"/>
    <mergeCell ref="F114:F119"/>
    <mergeCell ref="E126:E131"/>
    <mergeCell ref="F120:F125"/>
    <mergeCell ref="F18:F23"/>
    <mergeCell ref="F6:F11"/>
    <mergeCell ref="F12:F17"/>
    <mergeCell ref="G12:G17"/>
    <mergeCell ref="G18:G23"/>
    <mergeCell ref="H4:I4"/>
    <mergeCell ref="F4:F5"/>
    <mergeCell ref="G30:G35"/>
    <mergeCell ref="G36:G41"/>
    <mergeCell ref="G42:G47"/>
    <mergeCell ref="G48:G53"/>
    <mergeCell ref="G54:G59"/>
    <mergeCell ref="F30:F35"/>
    <mergeCell ref="F54:F59"/>
    <mergeCell ref="E54:E59"/>
    <mergeCell ref="E48:E53"/>
    <mergeCell ref="C48:C53"/>
    <mergeCell ref="A6:A11"/>
    <mergeCell ref="A12:A17"/>
    <mergeCell ref="B36:B41"/>
    <mergeCell ref="A42:A47"/>
    <mergeCell ref="B18:B23"/>
    <mergeCell ref="A18:A23"/>
    <mergeCell ref="E42:E47"/>
    <mergeCell ref="A66:A71"/>
    <mergeCell ref="B66:B71"/>
    <mergeCell ref="A60:A65"/>
    <mergeCell ref="B60:B65"/>
    <mergeCell ref="B48:B53"/>
    <mergeCell ref="B12:B17"/>
    <mergeCell ref="A36:A41"/>
    <mergeCell ref="B42:B47"/>
    <mergeCell ref="B24:B29"/>
    <mergeCell ref="B30:B35"/>
    <mergeCell ref="A78:A83"/>
    <mergeCell ref="B78:B83"/>
    <mergeCell ref="B84:B89"/>
    <mergeCell ref="D72:D77"/>
    <mergeCell ref="B6:B11"/>
    <mergeCell ref="A48:A53"/>
    <mergeCell ref="A54:A59"/>
    <mergeCell ref="B54:B59"/>
    <mergeCell ref="A24:A29"/>
    <mergeCell ref="A30:A35"/>
    <mergeCell ref="D144:D149"/>
    <mergeCell ref="C144:C149"/>
    <mergeCell ref="C138:C143"/>
    <mergeCell ref="C108:C113"/>
    <mergeCell ref="A84:A89"/>
    <mergeCell ref="E72:E77"/>
    <mergeCell ref="A72:A77"/>
    <mergeCell ref="B72:B77"/>
    <mergeCell ref="E84:E89"/>
    <mergeCell ref="E78:E83"/>
    <mergeCell ref="B114:B119"/>
    <mergeCell ref="B132:B137"/>
    <mergeCell ref="B108:B113"/>
    <mergeCell ref="D108:D113"/>
    <mergeCell ref="C114:C119"/>
    <mergeCell ref="D120:D125"/>
    <mergeCell ref="D132:D137"/>
    <mergeCell ref="C132:C137"/>
    <mergeCell ref="B120:B125"/>
    <mergeCell ref="C120:C125"/>
    <mergeCell ref="C185:C190"/>
    <mergeCell ref="C173:C178"/>
    <mergeCell ref="B162:B167"/>
    <mergeCell ref="A132:A137"/>
    <mergeCell ref="A138:A143"/>
    <mergeCell ref="B138:B143"/>
    <mergeCell ref="B144:B149"/>
    <mergeCell ref="C179:C184"/>
    <mergeCell ref="B185:B190"/>
    <mergeCell ref="B179:B184"/>
    <mergeCell ref="B203:B208"/>
    <mergeCell ref="D203:D208"/>
    <mergeCell ref="C203:C208"/>
    <mergeCell ref="D191:D196"/>
    <mergeCell ref="D197:D202"/>
    <mergeCell ref="A150:A155"/>
    <mergeCell ref="C150:C155"/>
    <mergeCell ref="D150:D155"/>
    <mergeCell ref="D162:D167"/>
    <mergeCell ref="B150:B155"/>
    <mergeCell ref="C215:C220"/>
    <mergeCell ref="A227:A232"/>
    <mergeCell ref="B227:B232"/>
    <mergeCell ref="C191:C196"/>
    <mergeCell ref="A197:A202"/>
    <mergeCell ref="B197:B202"/>
    <mergeCell ref="C197:C202"/>
    <mergeCell ref="A191:A196"/>
    <mergeCell ref="B191:B196"/>
    <mergeCell ref="A203:A208"/>
    <mergeCell ref="C245:C250"/>
    <mergeCell ref="C251:C256"/>
    <mergeCell ref="C257:C262"/>
    <mergeCell ref="C239:C244"/>
    <mergeCell ref="A209:A214"/>
    <mergeCell ref="C233:C238"/>
    <mergeCell ref="B209:B214"/>
    <mergeCell ref="C209:C214"/>
    <mergeCell ref="A215:A220"/>
    <mergeCell ref="B215:B220"/>
    <mergeCell ref="C227:C232"/>
    <mergeCell ref="B233:B238"/>
    <mergeCell ref="A221:A226"/>
    <mergeCell ref="B221:B226"/>
    <mergeCell ref="C221:C226"/>
    <mergeCell ref="A233:A238"/>
    <mergeCell ref="A245:A250"/>
    <mergeCell ref="B245:B250"/>
    <mergeCell ref="A239:A244"/>
    <mergeCell ref="B239:B244"/>
    <mergeCell ref="A257:A262"/>
    <mergeCell ref="B257:B262"/>
    <mergeCell ref="A251:A256"/>
    <mergeCell ref="B251:B256"/>
    <mergeCell ref="A263:A267"/>
    <mergeCell ref="B263:B267"/>
    <mergeCell ref="B268:B273"/>
    <mergeCell ref="D274:D279"/>
    <mergeCell ref="D268:D273"/>
    <mergeCell ref="C268:C273"/>
    <mergeCell ref="A268:A273"/>
    <mergeCell ref="C274:C279"/>
    <mergeCell ref="D263:D267"/>
    <mergeCell ref="C263:C267"/>
    <mergeCell ref="B274:B279"/>
    <mergeCell ref="C280:C285"/>
    <mergeCell ref="B286:B291"/>
    <mergeCell ref="B280:B285"/>
    <mergeCell ref="C286:C291"/>
    <mergeCell ref="A274:A279"/>
    <mergeCell ref="D286:D291"/>
    <mergeCell ref="F286:F291"/>
    <mergeCell ref="C292:C297"/>
    <mergeCell ref="E286:E291"/>
    <mergeCell ref="A280:A285"/>
    <mergeCell ref="A286:A291"/>
    <mergeCell ref="D280:D285"/>
    <mergeCell ref="F280:F285"/>
    <mergeCell ref="A304:A309"/>
    <mergeCell ref="E292:E297"/>
    <mergeCell ref="D292:D297"/>
    <mergeCell ref="B292:B297"/>
    <mergeCell ref="A292:A297"/>
    <mergeCell ref="A298:A303"/>
    <mergeCell ref="B298:B303"/>
    <mergeCell ref="E298:E303"/>
    <mergeCell ref="C298:C303"/>
    <mergeCell ref="D298:D303"/>
    <mergeCell ref="E316:E321"/>
    <mergeCell ref="F304:F309"/>
    <mergeCell ref="F310:F315"/>
    <mergeCell ref="F316:F321"/>
    <mergeCell ref="E304:E309"/>
    <mergeCell ref="E310:E315"/>
    <mergeCell ref="C304:C309"/>
    <mergeCell ref="C316:C321"/>
    <mergeCell ref="C310:C315"/>
    <mergeCell ref="B310:B315"/>
    <mergeCell ref="B304:B309"/>
    <mergeCell ref="D310:D315"/>
    <mergeCell ref="D304:D309"/>
    <mergeCell ref="A310:A315"/>
    <mergeCell ref="B327:B332"/>
    <mergeCell ref="A322:A326"/>
    <mergeCell ref="F322:F326"/>
    <mergeCell ref="A316:A321"/>
    <mergeCell ref="B316:B321"/>
    <mergeCell ref="C327:C332"/>
    <mergeCell ref="C322:C326"/>
    <mergeCell ref="A327:A332"/>
    <mergeCell ref="D316:D321"/>
    <mergeCell ref="G339:G344"/>
    <mergeCell ref="F327:F332"/>
    <mergeCell ref="E339:E344"/>
    <mergeCell ref="F339:F344"/>
    <mergeCell ref="E333:E338"/>
    <mergeCell ref="E322:E326"/>
    <mergeCell ref="E327:E332"/>
    <mergeCell ref="B339:B344"/>
    <mergeCell ref="C339:C344"/>
    <mergeCell ref="A339:A344"/>
    <mergeCell ref="C333:C338"/>
    <mergeCell ref="D339:D344"/>
    <mergeCell ref="G345:G350"/>
    <mergeCell ref="E345:E350"/>
    <mergeCell ref="F333:F338"/>
    <mergeCell ref="F345:F350"/>
    <mergeCell ref="D345:D350"/>
    <mergeCell ref="D322:D326"/>
    <mergeCell ref="B322:B326"/>
    <mergeCell ref="A333:A338"/>
    <mergeCell ref="B333:B338"/>
    <mergeCell ref="D333:D338"/>
    <mergeCell ref="D327:D332"/>
    <mergeCell ref="A345:A350"/>
    <mergeCell ref="B345:B350"/>
    <mergeCell ref="C351:C356"/>
    <mergeCell ref="B363:B368"/>
    <mergeCell ref="C363:C368"/>
    <mergeCell ref="A363:A368"/>
    <mergeCell ref="C345:C350"/>
    <mergeCell ref="A351:A356"/>
    <mergeCell ref="B351:B356"/>
    <mergeCell ref="A357:A362"/>
    <mergeCell ref="G357:G362"/>
    <mergeCell ref="E357:E362"/>
    <mergeCell ref="F357:F362"/>
    <mergeCell ref="E351:E356"/>
    <mergeCell ref="D351:D356"/>
    <mergeCell ref="F369:F374"/>
    <mergeCell ref="G363:G368"/>
    <mergeCell ref="F363:F368"/>
    <mergeCell ref="G369:G374"/>
    <mergeCell ref="G351:G356"/>
    <mergeCell ref="B357:B362"/>
    <mergeCell ref="C357:C362"/>
    <mergeCell ref="D357:D362"/>
    <mergeCell ref="F351:F356"/>
    <mergeCell ref="A369:A374"/>
    <mergeCell ref="D363:D368"/>
    <mergeCell ref="E363:E368"/>
    <mergeCell ref="E369:E374"/>
    <mergeCell ref="B369:B374"/>
    <mergeCell ref="C369:C374"/>
    <mergeCell ref="D369:D374"/>
    <mergeCell ref="B381:B384"/>
    <mergeCell ref="C381:C384"/>
    <mergeCell ref="D381:D384"/>
    <mergeCell ref="E385:E390"/>
    <mergeCell ref="G375:G380"/>
    <mergeCell ref="A375:A380"/>
    <mergeCell ref="B375:B380"/>
    <mergeCell ref="C375:C380"/>
    <mergeCell ref="F375:F380"/>
    <mergeCell ref="D375:D380"/>
    <mergeCell ref="E375:E380"/>
    <mergeCell ref="G391:G396"/>
    <mergeCell ref="F381:F384"/>
    <mergeCell ref="F391:F396"/>
    <mergeCell ref="G381:G384"/>
    <mergeCell ref="F385:F390"/>
    <mergeCell ref="G385:G390"/>
    <mergeCell ref="E391:E396"/>
    <mergeCell ref="E381:E384"/>
    <mergeCell ref="A391:A396"/>
    <mergeCell ref="B391:B396"/>
    <mergeCell ref="C391:C396"/>
    <mergeCell ref="D385:D390"/>
    <mergeCell ref="A385:A390"/>
    <mergeCell ref="B385:B390"/>
    <mergeCell ref="C385:C390"/>
    <mergeCell ref="A381:A384"/>
    <mergeCell ref="D391:D396"/>
    <mergeCell ref="E397:E402"/>
    <mergeCell ref="G397:G402"/>
    <mergeCell ref="A409:A414"/>
    <mergeCell ref="B409:B414"/>
    <mergeCell ref="A403:A408"/>
    <mergeCell ref="B403:B408"/>
    <mergeCell ref="C403:C408"/>
    <mergeCell ref="C409:C414"/>
    <mergeCell ref="A397:A402"/>
    <mergeCell ref="D403:D408"/>
    <mergeCell ref="F397:F402"/>
    <mergeCell ref="B397:B402"/>
    <mergeCell ref="C421:C426"/>
    <mergeCell ref="D421:D426"/>
    <mergeCell ref="D409:D414"/>
    <mergeCell ref="D415:D420"/>
    <mergeCell ref="C415:C420"/>
    <mergeCell ref="C397:C402"/>
    <mergeCell ref="D397:D402"/>
    <mergeCell ref="F403:F408"/>
    <mergeCell ref="G409:G414"/>
    <mergeCell ref="E415:E420"/>
    <mergeCell ref="F415:F420"/>
    <mergeCell ref="G403:G408"/>
    <mergeCell ref="E409:E414"/>
    <mergeCell ref="F409:F414"/>
    <mergeCell ref="E403:E408"/>
    <mergeCell ref="G415:G420"/>
    <mergeCell ref="A415:A420"/>
    <mergeCell ref="A421:A426"/>
    <mergeCell ref="B421:B426"/>
    <mergeCell ref="B415:B420"/>
    <mergeCell ref="G427:G432"/>
    <mergeCell ref="E421:E426"/>
    <mergeCell ref="F421:F426"/>
    <mergeCell ref="G421:G426"/>
    <mergeCell ref="E427:E432"/>
    <mergeCell ref="F427:F432"/>
    <mergeCell ref="D427:D432"/>
    <mergeCell ref="A427:A432"/>
    <mergeCell ref="B427:B432"/>
    <mergeCell ref="C427:C432"/>
    <mergeCell ref="A439:A444"/>
    <mergeCell ref="B439:B444"/>
    <mergeCell ref="C433:C438"/>
    <mergeCell ref="A433:A438"/>
    <mergeCell ref="B433:B438"/>
    <mergeCell ref="C439:C444"/>
    <mergeCell ref="G445:G450"/>
    <mergeCell ref="G439:G444"/>
    <mergeCell ref="D433:D438"/>
    <mergeCell ref="G433:G438"/>
    <mergeCell ref="E439:E444"/>
    <mergeCell ref="F439:F444"/>
    <mergeCell ref="E433:E438"/>
    <mergeCell ref="F433:F438"/>
    <mergeCell ref="E445:E450"/>
    <mergeCell ref="F445:F450"/>
    <mergeCell ref="A457:A462"/>
    <mergeCell ref="C457:C462"/>
    <mergeCell ref="B457:B462"/>
    <mergeCell ref="A451:A456"/>
    <mergeCell ref="B445:B450"/>
    <mergeCell ref="C445:C450"/>
    <mergeCell ref="D451:D456"/>
    <mergeCell ref="D439:D444"/>
    <mergeCell ref="D445:D450"/>
    <mergeCell ref="B451:B456"/>
    <mergeCell ref="C451:C456"/>
    <mergeCell ref="A445:A450"/>
    <mergeCell ref="A475:A480"/>
    <mergeCell ref="B475:B480"/>
    <mergeCell ref="F451:F456"/>
    <mergeCell ref="B469:B474"/>
    <mergeCell ref="C469:C474"/>
    <mergeCell ref="D469:D474"/>
    <mergeCell ref="D463:D468"/>
    <mergeCell ref="D457:D462"/>
    <mergeCell ref="E469:E474"/>
    <mergeCell ref="B463:B468"/>
    <mergeCell ref="G451:G456"/>
    <mergeCell ref="E451:E456"/>
    <mergeCell ref="A463:A468"/>
    <mergeCell ref="F475:F480"/>
    <mergeCell ref="E475:E480"/>
    <mergeCell ref="E463:E468"/>
    <mergeCell ref="D475:D480"/>
    <mergeCell ref="C463:C468"/>
    <mergeCell ref="F463:F468"/>
    <mergeCell ref="A469:A474"/>
    <mergeCell ref="D499:D504"/>
    <mergeCell ref="D481:D486"/>
    <mergeCell ref="E481:E486"/>
    <mergeCell ref="G457:G462"/>
    <mergeCell ref="F481:F486"/>
    <mergeCell ref="F469:F474"/>
    <mergeCell ref="F457:F462"/>
    <mergeCell ref="G469:G474"/>
    <mergeCell ref="G463:G468"/>
    <mergeCell ref="E457:E462"/>
    <mergeCell ref="B493:B498"/>
    <mergeCell ref="B487:B492"/>
    <mergeCell ref="C487:C492"/>
    <mergeCell ref="A493:A498"/>
    <mergeCell ref="A487:A492"/>
    <mergeCell ref="A499:A504"/>
    <mergeCell ref="B499:B504"/>
    <mergeCell ref="C499:C504"/>
    <mergeCell ref="E499:E504"/>
    <mergeCell ref="F499:F504"/>
    <mergeCell ref="G499:G504"/>
    <mergeCell ref="F493:F498"/>
    <mergeCell ref="G493:G498"/>
    <mergeCell ref="E493:E498"/>
    <mergeCell ref="C475:C480"/>
    <mergeCell ref="A481:A486"/>
    <mergeCell ref="G487:G492"/>
    <mergeCell ref="G475:G480"/>
    <mergeCell ref="E487:E492"/>
    <mergeCell ref="F487:F492"/>
    <mergeCell ref="B481:B486"/>
    <mergeCell ref="C481:C486"/>
    <mergeCell ref="D487:D492"/>
    <mergeCell ref="G481:G486"/>
    <mergeCell ref="F517:F522"/>
    <mergeCell ref="G505:G510"/>
    <mergeCell ref="D505:D510"/>
    <mergeCell ref="E505:E510"/>
    <mergeCell ref="F505:F510"/>
    <mergeCell ref="E511:E516"/>
    <mergeCell ref="F511:F516"/>
    <mergeCell ref="G511:G516"/>
    <mergeCell ref="D511:D516"/>
    <mergeCell ref="G517:G522"/>
    <mergeCell ref="A505:A510"/>
    <mergeCell ref="A511:A516"/>
    <mergeCell ref="B511:B516"/>
    <mergeCell ref="C511:C516"/>
    <mergeCell ref="B505:B510"/>
    <mergeCell ref="C505:C510"/>
    <mergeCell ref="G546:G551"/>
    <mergeCell ref="F546:F551"/>
    <mergeCell ref="F534:F539"/>
    <mergeCell ref="E529:E533"/>
    <mergeCell ref="G540:G545"/>
    <mergeCell ref="G534:G539"/>
    <mergeCell ref="F529:F533"/>
    <mergeCell ref="G529:G533"/>
    <mergeCell ref="D534:D539"/>
    <mergeCell ref="G523:G528"/>
    <mergeCell ref="E534:E539"/>
    <mergeCell ref="A529:A533"/>
    <mergeCell ref="F523:F528"/>
    <mergeCell ref="B529:B533"/>
    <mergeCell ref="B523:B528"/>
    <mergeCell ref="E523:E528"/>
    <mergeCell ref="D523:D528"/>
    <mergeCell ref="A540:A545"/>
    <mergeCell ref="B540:B545"/>
    <mergeCell ref="C540:C545"/>
    <mergeCell ref="C529:C533"/>
    <mergeCell ref="A534:A539"/>
    <mergeCell ref="B534:B539"/>
    <mergeCell ref="C534:C539"/>
    <mergeCell ref="D517:D522"/>
    <mergeCell ref="E517:E522"/>
    <mergeCell ref="A523:A528"/>
    <mergeCell ref="D529:D533"/>
    <mergeCell ref="C523:C528"/>
    <mergeCell ref="A517:A522"/>
    <mergeCell ref="B517:B522"/>
    <mergeCell ref="C517:C522"/>
    <mergeCell ref="A558:A563"/>
    <mergeCell ref="B558:B563"/>
    <mergeCell ref="C558:C563"/>
    <mergeCell ref="B546:B551"/>
    <mergeCell ref="C546:C551"/>
    <mergeCell ref="A552:A557"/>
    <mergeCell ref="A546:A551"/>
    <mergeCell ref="B552:B557"/>
    <mergeCell ref="C552:C557"/>
    <mergeCell ref="F552:F557"/>
    <mergeCell ref="E540:E545"/>
    <mergeCell ref="D540:D545"/>
    <mergeCell ref="E552:E557"/>
    <mergeCell ref="E546:E551"/>
    <mergeCell ref="D546:D551"/>
    <mergeCell ref="D552:D557"/>
    <mergeCell ref="F540:F545"/>
    <mergeCell ref="F570:F575"/>
    <mergeCell ref="F564:F569"/>
    <mergeCell ref="D576:D581"/>
    <mergeCell ref="G552:G557"/>
    <mergeCell ref="G564:G569"/>
    <mergeCell ref="E558:E563"/>
    <mergeCell ref="F558:F563"/>
    <mergeCell ref="G558:G563"/>
    <mergeCell ref="D564:D569"/>
    <mergeCell ref="D558:D563"/>
    <mergeCell ref="A564:A569"/>
    <mergeCell ref="B564:B569"/>
    <mergeCell ref="C564:C569"/>
    <mergeCell ref="E570:E575"/>
    <mergeCell ref="A570:A575"/>
    <mergeCell ref="B570:B575"/>
    <mergeCell ref="C570:C575"/>
    <mergeCell ref="D570:D575"/>
    <mergeCell ref="E564:E569"/>
    <mergeCell ref="F576:F581"/>
    <mergeCell ref="A582:A587"/>
    <mergeCell ref="B582:B587"/>
    <mergeCell ref="C582:C587"/>
    <mergeCell ref="E576:E581"/>
    <mergeCell ref="A576:A581"/>
    <mergeCell ref="B576:B581"/>
    <mergeCell ref="C576:C581"/>
    <mergeCell ref="D582:D587"/>
    <mergeCell ref="A606:A611"/>
    <mergeCell ref="B606:B611"/>
    <mergeCell ref="C606:C611"/>
    <mergeCell ref="A594:A599"/>
    <mergeCell ref="B594:B599"/>
    <mergeCell ref="A600:A605"/>
    <mergeCell ref="B600:B605"/>
    <mergeCell ref="A588:A593"/>
    <mergeCell ref="B588:B593"/>
    <mergeCell ref="C588:C593"/>
    <mergeCell ref="G576:G581"/>
    <mergeCell ref="E588:E593"/>
    <mergeCell ref="F588:F593"/>
    <mergeCell ref="G588:G593"/>
    <mergeCell ref="E582:E587"/>
    <mergeCell ref="F582:F587"/>
    <mergeCell ref="G582:G587"/>
    <mergeCell ref="A612:A617"/>
    <mergeCell ref="B612:B617"/>
    <mergeCell ref="C612:C617"/>
    <mergeCell ref="C618:C623"/>
    <mergeCell ref="B618:B623"/>
    <mergeCell ref="A618:A623"/>
    <mergeCell ref="A624:A628"/>
    <mergeCell ref="C624:C628"/>
    <mergeCell ref="C629:C634"/>
    <mergeCell ref="G618:G623"/>
    <mergeCell ref="G629:G634"/>
    <mergeCell ref="G624:G628"/>
    <mergeCell ref="E618:E623"/>
    <mergeCell ref="F624:F628"/>
    <mergeCell ref="F629:F634"/>
    <mergeCell ref="A629:A634"/>
    <mergeCell ref="I639:K639"/>
    <mergeCell ref="I638:K638"/>
    <mergeCell ref="C493:C498"/>
    <mergeCell ref="D493:D498"/>
    <mergeCell ref="D600:D605"/>
    <mergeCell ref="C600:C605"/>
    <mergeCell ref="C594:C599"/>
    <mergeCell ref="F618:F623"/>
    <mergeCell ref="G570:G575"/>
    <mergeCell ref="D588:D593"/>
    <mergeCell ref="D594:D599"/>
    <mergeCell ref="E594:E599"/>
    <mergeCell ref="E600:E605"/>
    <mergeCell ref="B629:B634"/>
    <mergeCell ref="E612:E617"/>
    <mergeCell ref="D618:D623"/>
    <mergeCell ref="D629:D634"/>
    <mergeCell ref="D624:D628"/>
    <mergeCell ref="D612:D617"/>
    <mergeCell ref="E629:E634"/>
    <mergeCell ref="B624:B628"/>
    <mergeCell ref="E624:E628"/>
    <mergeCell ref="G612:G617"/>
    <mergeCell ref="D606:D611"/>
    <mergeCell ref="F612:F617"/>
    <mergeCell ref="E606:E611"/>
    <mergeCell ref="G594:G599"/>
    <mergeCell ref="F600:F605"/>
    <mergeCell ref="G600:G605"/>
    <mergeCell ref="G606:G611"/>
    <mergeCell ref="F606:F611"/>
    <mergeCell ref="F594:F599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CAIXA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CAIXA</dc:creator>
  <cp:keywords/>
  <dc:description/>
  <cp:lastModifiedBy>Allan</cp:lastModifiedBy>
  <cp:lastPrinted>2017-08-02T14:43:08Z</cp:lastPrinted>
  <dcterms:created xsi:type="dcterms:W3CDTF">2013-12-30T10:54:07Z</dcterms:created>
  <dcterms:modified xsi:type="dcterms:W3CDTF">2017-09-14T15:22:48Z</dcterms:modified>
  <cp:category/>
  <cp:version/>
  <cp:contentType/>
  <cp:contentStatus/>
</cp:coreProperties>
</file>